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035" windowHeight="9210" activeTab="2"/>
  </bookViews>
  <sheets>
    <sheet name="girls S" sheetId="1" r:id="rId1"/>
    <sheet name="boys s" sheetId="2" r:id="rId2"/>
    <sheet name="girls Q" sheetId="3" r:id="rId3"/>
    <sheet name="boys Q" sheetId="4" r:id="rId4"/>
    <sheet name="boys D" sheetId="5" r:id="rId5"/>
    <sheet name="girls D" sheetId="6" r:id="rId6"/>
  </sheets>
  <externalReferences>
    <externalReference r:id="rId9"/>
  </externalReferences>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Before making the draw:
On the Girls Main Prep-sheet did you:
- fill in QA, WC's?
- fill in the Seed Positions?
- Sort?
If YES: continue making the draw
Otherwise: return to finish preparations
</t>
        </r>
      </text>
    </comment>
  </commentList>
</comments>
</file>

<file path=xl/comments2.xml><?xml version="1.0" encoding="utf-8"?>
<comments xmlns="http://schemas.openxmlformats.org/spreadsheetml/2006/main">
  <authors>
    <author>Anders Wennberg</author>
  </authors>
  <commentList>
    <comment ref="D7" authorId="0">
      <text>
        <r>
          <rPr>
            <b/>
            <sz val="8"/>
            <color indexed="8"/>
            <rFont val="Tahoma"/>
            <family val="2"/>
          </rPr>
          <t xml:space="preserve">Before making the draw:
On the Boys Main Prep-sheet did you:
- fill in QA, WC's?
- fill in the Seed Positions?
- Sort?
If YES: continue making the draw
Otherwise: return to finish preparations
</t>
        </r>
      </text>
    </comment>
  </commentList>
</comments>
</file>

<file path=xl/comments3.xml><?xml version="1.0" encoding="utf-8"?>
<comments xmlns="http://schemas.openxmlformats.org/spreadsheetml/2006/main">
  <authors>
    <author>Anders Wennberg</author>
  </authors>
  <commentList>
    <comment ref="D7" authorId="0">
      <text>
        <r>
          <rPr>
            <b/>
            <sz val="8"/>
            <color indexed="8"/>
            <rFont val="Tahoma"/>
            <family val="2"/>
          </rPr>
          <t>Before making the draw:
On the Girls Qual Prep-sheet did you:
- fill in QA, WC's?
- fill in the Seed Positions?
- Sort?
If YES: continue making the draw
Otherwise: return to finish preparations</t>
        </r>
      </text>
    </comment>
  </commentList>
</comments>
</file>

<file path=xl/comments4.xml><?xml version="1.0" encoding="utf-8"?>
<comments xmlns="http://schemas.openxmlformats.org/spreadsheetml/2006/main">
  <authors>
    <author>Anders Wennberg</author>
  </authors>
  <commentList>
    <comment ref="D7" authorId="0">
      <text>
        <r>
          <rPr>
            <b/>
            <sz val="8"/>
            <color indexed="8"/>
            <rFont val="Tahoma"/>
            <family val="2"/>
          </rPr>
          <t>Before making the draw:
On the Boys Qual Prep-sheet did you:
- fill in QA, WC's?
- fill in the Seed Positions?
- Sort?
If YES: continue making the draw
Otherwise: return to finish preparations</t>
        </r>
      </text>
    </comment>
  </commentList>
</comments>
</file>

<file path=xl/comments5.xml><?xml version="1.0" encoding="utf-8"?>
<comments xmlns="http://schemas.openxmlformats.org/spreadsheetml/2006/main">
  <authors>
    <author>Anders Wennberg</author>
  </authors>
  <commentList>
    <comment ref="D7" authorId="0">
      <text>
        <r>
          <rPr>
            <b/>
            <sz val="8"/>
            <color indexed="8"/>
            <rFont val="Tahoma"/>
            <family val="2"/>
          </rPr>
          <t xml:space="preserve">Before making the draw:
On the Boys Do Draw Prep-sheet did you:
- fill in DA, WC's?
- Sort?
If YES: continue making the draw
Otherwise: return to finish preparations
</t>
        </r>
      </text>
    </comment>
  </commentList>
</comments>
</file>

<file path=xl/comments6.xml><?xml version="1.0" encoding="utf-8"?>
<comments xmlns="http://schemas.openxmlformats.org/spreadsheetml/2006/main">
  <authors>
    <author>Anders Wennberg</author>
  </authors>
  <commentList>
    <comment ref="D7" authorId="0">
      <text>
        <r>
          <rPr>
            <b/>
            <sz val="8"/>
            <color indexed="8"/>
            <rFont val="Tahoma"/>
            <family val="2"/>
          </rPr>
          <t xml:space="preserve">Before making the draw:
On the Girls Do Draw Prep-sheet did you:
- fill in DA, WC's?
- Sort?
If YES: continue making the draw
Otherwise: return to finish preparations
</t>
        </r>
      </text>
    </comment>
  </commentList>
</comments>
</file>

<file path=xl/sharedStrings.xml><?xml version="1.0" encoding="utf-8"?>
<sst xmlns="http://schemas.openxmlformats.org/spreadsheetml/2006/main" count="998" uniqueCount="217">
  <si>
    <t>G14</t>
  </si>
  <si>
    <t>GIRLS SINGLES</t>
  </si>
  <si>
    <t>QUALIFYING DRAW</t>
  </si>
  <si>
    <t>Week of</t>
  </si>
  <si>
    <t>City, Country</t>
  </si>
  <si>
    <t>Category</t>
  </si>
  <si>
    <t>Referee</t>
  </si>
  <si>
    <t>St.</t>
  </si>
  <si>
    <t>Rank</t>
  </si>
  <si>
    <t>Seed</t>
  </si>
  <si>
    <t>Family Name</t>
  </si>
  <si>
    <t>First name</t>
  </si>
  <si>
    <t>Nationality</t>
  </si>
  <si>
    <t>2nd Round</t>
  </si>
  <si>
    <t>Finals</t>
  </si>
  <si>
    <t>Qualifiers</t>
  </si>
  <si>
    <t>Umpire</t>
  </si>
  <si>
    <t>as</t>
  </si>
  <si>
    <t>a</t>
  </si>
  <si>
    <t>Acc. Ranking</t>
  </si>
  <si>
    <t>#</t>
  </si>
  <si>
    <t>Seeded players</t>
  </si>
  <si>
    <t>Alternates</t>
  </si>
  <si>
    <t>Replacing</t>
  </si>
  <si>
    <t>Draw date/time:</t>
  </si>
  <si>
    <t>19:00   26/04/09</t>
  </si>
  <si>
    <t>Rkg Date</t>
  </si>
  <si>
    <t>1</t>
  </si>
  <si>
    <t>Last Accepted player</t>
  </si>
  <si>
    <t>Last DA</t>
  </si>
  <si>
    <t>2</t>
  </si>
  <si>
    <t>bye</t>
  </si>
  <si>
    <t>3</t>
  </si>
  <si>
    <t>Player representatives</t>
  </si>
  <si>
    <t>4</t>
  </si>
  <si>
    <t>Pirok</t>
  </si>
  <si>
    <t>5</t>
  </si>
  <si>
    <t>Tsaggaridou</t>
  </si>
  <si>
    <t>6</t>
  </si>
  <si>
    <t>Referee's signature</t>
  </si>
  <si>
    <t>7</t>
  </si>
  <si>
    <t>8</t>
  </si>
  <si>
    <t>B14</t>
  </si>
  <si>
    <t>BOYS SINGLES</t>
  </si>
  <si>
    <t>18:45  26/04/09</t>
  </si>
  <si>
    <t>Taravan</t>
  </si>
  <si>
    <t>Pervolarakis</t>
  </si>
  <si>
    <t>CU</t>
  </si>
  <si>
    <t>63 60</t>
  </si>
  <si>
    <t>62 61</t>
  </si>
  <si>
    <t>60 64</t>
  </si>
  <si>
    <t>b</t>
  </si>
  <si>
    <t>75 75</t>
  </si>
  <si>
    <t>60 61</t>
  </si>
  <si>
    <t>61 61</t>
  </si>
  <si>
    <t>63 61</t>
  </si>
  <si>
    <t>46 75 61</t>
  </si>
  <si>
    <t>61 63</t>
  </si>
  <si>
    <t>76(2) 76(3)</t>
  </si>
  <si>
    <t>76)5) 62</t>
  </si>
  <si>
    <t>63 06 64</t>
  </si>
  <si>
    <t>60 60</t>
  </si>
  <si>
    <t>64 76(2)</t>
  </si>
  <si>
    <t>57 62 63</t>
  </si>
  <si>
    <t>62 60</t>
  </si>
  <si>
    <t>62 63</t>
  </si>
  <si>
    <t>62 62</t>
  </si>
  <si>
    <t>46 61 60</t>
  </si>
  <si>
    <t>67(2) 61 60</t>
  </si>
  <si>
    <t>63 36 62</t>
  </si>
  <si>
    <t>Hellstrand</t>
  </si>
  <si>
    <t>61 26 63</t>
  </si>
  <si>
    <t>61 64</t>
  </si>
  <si>
    <t>63 36 75</t>
  </si>
  <si>
    <t>MAIN DRAW</t>
  </si>
  <si>
    <t>3rd Round</t>
  </si>
  <si>
    <t>Quarterfinals</t>
  </si>
  <si>
    <t>Semifinals</t>
  </si>
  <si>
    <t>bs</t>
  </si>
  <si>
    <t>9</t>
  </si>
  <si>
    <t>10</t>
  </si>
  <si>
    <t>11</t>
  </si>
  <si>
    <t>12</t>
  </si>
  <si>
    <t>13</t>
  </si>
  <si>
    <t>14</t>
  </si>
  <si>
    <t>15</t>
  </si>
  <si>
    <t>16</t>
  </si>
  <si>
    <t>Finalist 1:</t>
  </si>
  <si>
    <t>17</t>
  </si>
  <si>
    <t>18</t>
  </si>
  <si>
    <t>19</t>
  </si>
  <si>
    <t>20</t>
  </si>
  <si>
    <t>21</t>
  </si>
  <si>
    <t>22</t>
  </si>
  <si>
    <t>23</t>
  </si>
  <si>
    <t>24</t>
  </si>
  <si>
    <t>25</t>
  </si>
  <si>
    <t>26</t>
  </si>
  <si>
    <t>27</t>
  </si>
  <si>
    <t>28</t>
  </si>
  <si>
    <t>29</t>
  </si>
  <si>
    <t>30</t>
  </si>
  <si>
    <t>Final</t>
  </si>
  <si>
    <t>Winner</t>
  </si>
  <si>
    <t>31</t>
  </si>
  <si>
    <t>32</t>
  </si>
  <si>
    <t>33</t>
  </si>
  <si>
    <t>34</t>
  </si>
  <si>
    <t>35</t>
  </si>
  <si>
    <t>36</t>
  </si>
  <si>
    <t>37</t>
  </si>
  <si>
    <t>38</t>
  </si>
  <si>
    <t>39</t>
  </si>
  <si>
    <t>40</t>
  </si>
  <si>
    <t>41</t>
  </si>
  <si>
    <t>42</t>
  </si>
  <si>
    <t>43</t>
  </si>
  <si>
    <t>44</t>
  </si>
  <si>
    <t>45</t>
  </si>
  <si>
    <t>46</t>
  </si>
  <si>
    <t>47</t>
  </si>
  <si>
    <t>48</t>
  </si>
  <si>
    <t>Finalist 2:</t>
  </si>
  <si>
    <t>49</t>
  </si>
  <si>
    <t>50</t>
  </si>
  <si>
    <t>51</t>
  </si>
  <si>
    <t>52</t>
  </si>
  <si>
    <t>53</t>
  </si>
  <si>
    <t>54</t>
  </si>
  <si>
    <t>55</t>
  </si>
  <si>
    <t>56</t>
  </si>
  <si>
    <t>57</t>
  </si>
  <si>
    <t>58</t>
  </si>
  <si>
    <t>59</t>
  </si>
  <si>
    <t>60</t>
  </si>
  <si>
    <t>61</t>
  </si>
  <si>
    <t>62</t>
  </si>
  <si>
    <t>63</t>
  </si>
  <si>
    <t>64</t>
  </si>
  <si>
    <t>Lucky Losers</t>
  </si>
  <si>
    <t>17:15  28/04/09</t>
  </si>
  <si>
    <t>Mayerova</t>
  </si>
  <si>
    <t>16:35   28/04/09</t>
  </si>
  <si>
    <t>Averkiev</t>
  </si>
  <si>
    <t>Marterer</t>
  </si>
  <si>
    <t>16 61 60</t>
  </si>
  <si>
    <t>63 64</t>
  </si>
  <si>
    <t>64 60</t>
  </si>
  <si>
    <t>60 62</t>
  </si>
  <si>
    <t>75 61</t>
  </si>
  <si>
    <t>76(4) 16 76(5)</t>
  </si>
  <si>
    <t>63 63</t>
  </si>
  <si>
    <t>60 67(6) 76(3)</t>
  </si>
  <si>
    <t>76(5) 62</t>
  </si>
  <si>
    <t>62 64</t>
  </si>
  <si>
    <t>63 30 ret.</t>
  </si>
  <si>
    <t>64 64</t>
  </si>
  <si>
    <t>61 60</t>
  </si>
  <si>
    <t>63 62</t>
  </si>
  <si>
    <t>62 75</t>
  </si>
  <si>
    <t>63 26 64</t>
  </si>
  <si>
    <t>76(4) 61</t>
  </si>
  <si>
    <t>63 76(4)</t>
  </si>
  <si>
    <t/>
  </si>
  <si>
    <t>75 60</t>
  </si>
  <si>
    <t>36 62 60</t>
  </si>
  <si>
    <t>63 76(5)</t>
  </si>
  <si>
    <t>w.o.(inj.Kozlov)</t>
  </si>
  <si>
    <t>64 62</t>
  </si>
  <si>
    <t>63 36 61</t>
  </si>
  <si>
    <t>63 36 64</t>
  </si>
  <si>
    <t>60 63</t>
  </si>
  <si>
    <t>BOYS DOUBLES</t>
  </si>
  <si>
    <t>Finalists</t>
  </si>
  <si>
    <t>Page 1(2)</t>
  </si>
  <si>
    <t>Winners</t>
  </si>
  <si>
    <t>Seeded teams</t>
  </si>
  <si>
    <t>Last Accepted team</t>
  </si>
  <si>
    <t>Page 2(2)</t>
  </si>
  <si>
    <t>Djere</t>
  </si>
  <si>
    <t>Kucera</t>
  </si>
  <si>
    <t>GIRLS DOUBLES</t>
  </si>
  <si>
    <t>Dvořáková</t>
  </si>
  <si>
    <t>75 34 ret.</t>
  </si>
  <si>
    <t>61 46 61</t>
  </si>
  <si>
    <t>76(3) 60</t>
  </si>
  <si>
    <t>75 63</t>
  </si>
  <si>
    <t>36 61 61</t>
  </si>
  <si>
    <t>36 62 63</t>
  </si>
  <si>
    <t>76(4) 64</t>
  </si>
  <si>
    <t>75 76(2)</t>
  </si>
  <si>
    <t>64 26 61</t>
  </si>
  <si>
    <t>76(5) 60</t>
  </si>
  <si>
    <t>76(6) 64</t>
  </si>
  <si>
    <t>61 62</t>
  </si>
  <si>
    <t>64 61</t>
  </si>
  <si>
    <t>64 36 10-5</t>
  </si>
  <si>
    <t>57 62 10-6</t>
  </si>
  <si>
    <t>63 06 11-9</t>
  </si>
  <si>
    <t>18:30 29/04/09</t>
  </si>
  <si>
    <t>75 26 10-7</t>
  </si>
  <si>
    <t>63 36 10-4</t>
  </si>
  <si>
    <t>w.o.</t>
  </si>
  <si>
    <t>63 26 60</t>
  </si>
  <si>
    <t>36 64 62</t>
  </si>
  <si>
    <t>61 75</t>
  </si>
  <si>
    <t>75 46 10-8</t>
  </si>
  <si>
    <t>61 76(4)</t>
  </si>
  <si>
    <t>76(6) 62</t>
  </si>
  <si>
    <t>16 64 63</t>
  </si>
  <si>
    <t>26 64 10-8</t>
  </si>
  <si>
    <t>75 64</t>
  </si>
  <si>
    <t>75 76(6)</t>
  </si>
  <si>
    <t>61 76</t>
  </si>
  <si>
    <t>64 63</t>
  </si>
  <si>
    <t>62 76</t>
  </si>
  <si>
    <t>26 63 63</t>
  </si>
</sst>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42">
    <font>
      <sz val="10"/>
      <name val="Arial"/>
      <family val="0"/>
    </font>
    <font>
      <i/>
      <sz val="8"/>
      <color indexed="10"/>
      <name val="Arial"/>
      <family val="2"/>
    </font>
    <font>
      <b/>
      <sz val="20"/>
      <name val="Arial"/>
      <family val="2"/>
    </font>
    <font>
      <sz val="20"/>
      <name val="Arial"/>
      <family val="2"/>
    </font>
    <font>
      <b/>
      <sz val="18"/>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sz val="10"/>
      <color indexed="8"/>
      <name val="Arial"/>
      <family val="2"/>
    </font>
    <font>
      <i/>
      <sz val="6"/>
      <color indexed="9"/>
      <name val="Arial"/>
      <family val="2"/>
    </font>
    <font>
      <b/>
      <sz val="8.5"/>
      <color indexed="8"/>
      <name val="Arial"/>
      <family val="2"/>
    </font>
    <font>
      <b/>
      <sz val="10"/>
      <color indexed="8"/>
      <name val="Arial"/>
      <family val="2"/>
    </font>
    <font>
      <sz val="8.5"/>
      <color indexed="14"/>
      <name val="Arial"/>
      <family val="2"/>
    </font>
    <font>
      <i/>
      <sz val="8.5"/>
      <color indexed="9"/>
      <name val="Arial"/>
      <family val="2"/>
    </font>
    <font>
      <sz val="11"/>
      <name val="Arial"/>
      <family val="2"/>
    </font>
    <font>
      <sz val="14"/>
      <name val="Arial"/>
      <family val="2"/>
    </font>
    <font>
      <sz val="14"/>
      <color indexed="9"/>
      <name val="Arial"/>
      <family val="2"/>
    </font>
    <font>
      <sz val="7"/>
      <color indexed="8"/>
      <name val="Arial"/>
      <family val="2"/>
    </font>
    <font>
      <b/>
      <sz val="8"/>
      <color indexed="8"/>
      <name val="Tahoma"/>
      <family val="2"/>
    </font>
    <font>
      <i/>
      <sz val="8.5"/>
      <color indexed="8"/>
      <name val="Arial"/>
      <family val="2"/>
    </font>
    <font>
      <i/>
      <sz val="7"/>
      <name val="Arial"/>
      <family val="2"/>
    </font>
    <font>
      <i/>
      <sz val="8.5"/>
      <name val="Arial"/>
      <family val="2"/>
    </font>
    <font>
      <b/>
      <i/>
      <sz val="8.5"/>
      <color indexed="8"/>
      <name val="Arial"/>
      <family val="2"/>
    </font>
    <font>
      <b/>
      <sz val="8.5"/>
      <color indexed="9"/>
      <name val="Arial"/>
      <family val="2"/>
    </font>
    <font>
      <b/>
      <sz val="8"/>
      <color indexed="23"/>
      <name val="Arial"/>
      <family val="2"/>
    </font>
  </fonts>
  <fills count="9">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
      <patternFill patternType="solid">
        <fgColor indexed="43"/>
        <bgColor indexed="64"/>
      </patternFill>
    </fill>
    <fill>
      <patternFill patternType="solid">
        <fgColor indexed="23"/>
        <bgColor indexed="64"/>
      </patternFill>
    </fill>
  </fills>
  <borders count="18">
    <border>
      <left/>
      <right/>
      <top/>
      <bottom/>
      <diagonal/>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64">
    <xf numFmtId="0" fontId="0" fillId="0" borderId="0" xfId="0" applyAlignment="1">
      <alignment/>
    </xf>
    <xf numFmtId="49" fontId="2"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lignment horizontal="center"/>
    </xf>
    <xf numFmtId="49" fontId="5" fillId="0" borderId="0" xfId="0" applyNumberFormat="1" applyFont="1" applyAlignment="1">
      <alignment vertical="top"/>
    </xf>
    <xf numFmtId="49" fontId="6" fillId="0" borderId="0" xfId="0" applyNumberFormat="1" applyFont="1" applyAlignment="1">
      <alignment horizontal="left"/>
    </xf>
    <xf numFmtId="49" fontId="7" fillId="0" borderId="0" xfId="0" applyNumberFormat="1" applyFont="1" applyAlignment="1">
      <alignment horizontal="left"/>
    </xf>
    <xf numFmtId="0" fontId="3" fillId="0" borderId="0" xfId="0" applyFont="1" applyAlignment="1">
      <alignment vertical="top"/>
    </xf>
    <xf numFmtId="49" fontId="8" fillId="0" borderId="0" xfId="0" applyNumberFormat="1" applyFont="1" applyAlignment="1">
      <alignment horizontal="left"/>
    </xf>
    <xf numFmtId="49" fontId="8" fillId="0" borderId="0" xfId="0" applyNumberFormat="1" applyFont="1" applyAlignment="1">
      <alignment/>
    </xf>
    <xf numFmtId="49" fontId="0" fillId="0" borderId="0" xfId="0" applyNumberFormat="1" applyFont="1" applyAlignment="1">
      <alignment/>
    </xf>
    <xf numFmtId="49" fontId="9" fillId="0" borderId="0" xfId="0" applyNumberFormat="1" applyFont="1" applyAlignment="1">
      <alignment/>
    </xf>
    <xf numFmtId="0" fontId="0" fillId="0" borderId="0" xfId="0" applyFont="1" applyAlignment="1">
      <alignment/>
    </xf>
    <xf numFmtId="49" fontId="10" fillId="2" borderId="0" xfId="0" applyNumberFormat="1" applyFont="1" applyFill="1" applyAlignment="1">
      <alignment vertical="center"/>
    </xf>
    <xf numFmtId="49" fontId="11" fillId="2" borderId="0" xfId="0" applyNumberFormat="1" applyFont="1" applyFill="1" applyAlignment="1">
      <alignment vertical="center"/>
    </xf>
    <xf numFmtId="49" fontId="12" fillId="2" borderId="0" xfId="0" applyNumberFormat="1" applyFont="1" applyFill="1" applyAlignment="1">
      <alignment horizontal="right" vertical="center"/>
    </xf>
    <xf numFmtId="49" fontId="10" fillId="0" borderId="0" xfId="0" applyNumberFormat="1" applyFont="1" applyFill="1" applyAlignment="1">
      <alignment vertical="center"/>
    </xf>
    <xf numFmtId="49" fontId="12" fillId="0" borderId="0" xfId="0" applyNumberFormat="1" applyFont="1" applyFill="1" applyAlignment="1">
      <alignment horizontal="right" vertical="center"/>
    </xf>
    <xf numFmtId="0" fontId="13" fillId="0" borderId="0" xfId="0" applyFont="1" applyAlignment="1">
      <alignment vertical="center"/>
    </xf>
    <xf numFmtId="49" fontId="14" fillId="0" borderId="1" xfId="0" applyNumberFormat="1" applyFont="1" applyBorder="1" applyAlignment="1">
      <alignment vertical="center"/>
    </xf>
    <xf numFmtId="49" fontId="0" fillId="0" borderId="1" xfId="0" applyNumberFormat="1" applyFont="1" applyBorder="1" applyAlignment="1">
      <alignment vertical="center"/>
    </xf>
    <xf numFmtId="49" fontId="15" fillId="0" borderId="1" xfId="0" applyNumberFormat="1" applyFont="1" applyBorder="1" applyAlignment="1">
      <alignment vertical="center"/>
    </xf>
    <xf numFmtId="49" fontId="14" fillId="0" borderId="1" xfId="17" applyNumberFormat="1" applyFont="1" applyBorder="1" applyAlignment="1" applyProtection="1">
      <alignment vertical="center"/>
      <protection locked="0"/>
    </xf>
    <xf numFmtId="0" fontId="16" fillId="0" borderId="1" xfId="0" applyFont="1" applyBorder="1" applyAlignment="1">
      <alignment horizontal="left" vertical="center"/>
    </xf>
    <xf numFmtId="49" fontId="16" fillId="0" borderId="1" xfId="0" applyNumberFormat="1" applyFont="1" applyBorder="1" applyAlignment="1">
      <alignment horizontal="right" vertical="center"/>
    </xf>
    <xf numFmtId="0" fontId="14" fillId="0" borderId="0" xfId="0" applyFont="1" applyAlignment="1">
      <alignment vertical="center"/>
    </xf>
    <xf numFmtId="49" fontId="17" fillId="2" borderId="0" xfId="0" applyNumberFormat="1" applyFont="1" applyFill="1" applyAlignment="1">
      <alignment horizontal="right" vertical="center"/>
    </xf>
    <xf numFmtId="49" fontId="17" fillId="2" borderId="0" xfId="0" applyNumberFormat="1" applyFont="1" applyFill="1" applyAlignment="1">
      <alignment horizontal="center" vertical="center"/>
    </xf>
    <xf numFmtId="49" fontId="17" fillId="2" borderId="0" xfId="0" applyNumberFormat="1" applyFont="1" applyFill="1" applyAlignment="1">
      <alignment horizontal="left" vertical="center"/>
    </xf>
    <xf numFmtId="49" fontId="18" fillId="2" borderId="0" xfId="0" applyNumberFormat="1" applyFont="1" applyFill="1" applyAlignment="1">
      <alignment horizontal="center" vertical="center"/>
    </xf>
    <xf numFmtId="49" fontId="18" fillId="2" borderId="0" xfId="0" applyNumberFormat="1" applyFont="1" applyFill="1" applyAlignment="1">
      <alignment vertical="center"/>
    </xf>
    <xf numFmtId="49" fontId="13" fillId="2" borderId="0" xfId="0" applyNumberFormat="1" applyFont="1" applyFill="1" applyAlignment="1">
      <alignment horizontal="right" vertical="center"/>
    </xf>
    <xf numFmtId="49" fontId="13" fillId="0" borderId="0" xfId="0" applyNumberFormat="1" applyFont="1" applyAlignment="1">
      <alignment horizontal="center" vertical="center"/>
    </xf>
    <xf numFmtId="0" fontId="13" fillId="0" borderId="0" xfId="0" applyFont="1" applyAlignment="1">
      <alignment horizontal="center" vertical="center"/>
    </xf>
    <xf numFmtId="49" fontId="13" fillId="0" borderId="0" xfId="0" applyNumberFormat="1" applyFont="1" applyAlignment="1">
      <alignment horizontal="left" vertical="center"/>
    </xf>
    <xf numFmtId="49" fontId="0" fillId="0" borderId="0" xfId="0" applyNumberFormat="1" applyFont="1" applyAlignment="1">
      <alignment vertical="center"/>
    </xf>
    <xf numFmtId="49" fontId="19" fillId="0" borderId="0" xfId="0" applyNumberFormat="1" applyFont="1" applyAlignment="1">
      <alignment horizontal="center" vertical="center"/>
    </xf>
    <xf numFmtId="49" fontId="19" fillId="0" borderId="0" xfId="0" applyNumberFormat="1" applyFont="1" applyAlignment="1">
      <alignment vertical="center"/>
    </xf>
    <xf numFmtId="49" fontId="20" fillId="2" borderId="0" xfId="0" applyNumberFormat="1" applyFont="1" applyFill="1" applyAlignment="1">
      <alignment horizontal="center" vertical="center"/>
    </xf>
    <xf numFmtId="0" fontId="21" fillId="0" borderId="2" xfId="0" applyFont="1" applyBorder="1" applyAlignment="1">
      <alignment vertical="center"/>
    </xf>
    <xf numFmtId="0" fontId="22" fillId="3" borderId="2" xfId="0" applyFont="1" applyFill="1" applyBorder="1" applyAlignment="1">
      <alignment horizontal="center" vertical="center"/>
    </xf>
    <xf numFmtId="0" fontId="20" fillId="0" borderId="2" xfId="0" applyFont="1" applyBorder="1" applyAlignment="1">
      <alignment vertical="center"/>
    </xf>
    <xf numFmtId="0" fontId="23" fillId="0" borderId="2" xfId="0" applyFont="1" applyBorder="1" applyAlignment="1">
      <alignment horizontal="center" vertical="center"/>
    </xf>
    <xf numFmtId="0" fontId="23" fillId="0" borderId="0" xfId="0" applyFont="1" applyAlignment="1">
      <alignment vertical="center"/>
    </xf>
    <xf numFmtId="0" fontId="21" fillId="4" borderId="0" xfId="0" applyFont="1" applyFill="1" applyAlignment="1">
      <alignment vertical="center"/>
    </xf>
    <xf numFmtId="0" fontId="24" fillId="4" borderId="0" xfId="0" applyFont="1" applyFill="1" applyAlignment="1">
      <alignment vertical="center"/>
    </xf>
    <xf numFmtId="49" fontId="21" fillId="4" borderId="0" xfId="0" applyNumberFormat="1" applyFont="1" applyFill="1" applyAlignment="1">
      <alignment vertical="center"/>
    </xf>
    <xf numFmtId="49" fontId="24" fillId="4" borderId="0" xfId="0" applyNumberFormat="1" applyFont="1" applyFill="1" applyAlignment="1">
      <alignment vertical="center"/>
    </xf>
    <xf numFmtId="0" fontId="0" fillId="4" borderId="0" xfId="0" applyFont="1" applyFill="1" applyAlignment="1">
      <alignment vertical="center"/>
    </xf>
    <xf numFmtId="0" fontId="0" fillId="0" borderId="0" xfId="0" applyFont="1" applyAlignment="1">
      <alignment vertical="center"/>
    </xf>
    <xf numFmtId="0" fontId="0" fillId="0" borderId="3" xfId="0" applyFont="1" applyBorder="1" applyAlignment="1">
      <alignment vertical="center"/>
    </xf>
    <xf numFmtId="49" fontId="21" fillId="2" borderId="0" xfId="0" applyNumberFormat="1" applyFont="1" applyFill="1" applyAlignment="1">
      <alignment horizontal="center" vertical="center"/>
    </xf>
    <xf numFmtId="0" fontId="21" fillId="0" borderId="0" xfId="0" applyFont="1" applyAlignment="1">
      <alignment horizontal="center" vertical="center"/>
    </xf>
    <xf numFmtId="0" fontId="25" fillId="0" borderId="0" xfId="0" applyFont="1" applyAlignment="1">
      <alignment vertical="center"/>
    </xf>
    <xf numFmtId="0" fontId="18" fillId="0" borderId="0" xfId="0" applyFont="1" applyAlignment="1">
      <alignment horizontal="right" vertical="center"/>
    </xf>
    <xf numFmtId="0" fontId="26" fillId="5" borderId="4" xfId="0" applyFont="1" applyFill="1" applyBorder="1" applyAlignment="1">
      <alignment horizontal="right" vertical="center"/>
    </xf>
    <xf numFmtId="0" fontId="23" fillId="0" borderId="2" xfId="0" applyFont="1" applyBorder="1" applyAlignment="1">
      <alignment vertical="center"/>
    </xf>
    <xf numFmtId="0" fontId="0" fillId="0" borderId="5" xfId="0" applyFont="1" applyBorder="1" applyAlignment="1">
      <alignment vertical="center"/>
    </xf>
    <xf numFmtId="0" fontId="23" fillId="0" borderId="6" xfId="0" applyFont="1" applyBorder="1" applyAlignment="1">
      <alignment horizontal="center" vertical="center"/>
    </xf>
    <xf numFmtId="0" fontId="23" fillId="0" borderId="7" xfId="0" applyFont="1" applyBorder="1" applyAlignment="1">
      <alignment horizontal="left" vertical="center"/>
    </xf>
    <xf numFmtId="0" fontId="22" fillId="0" borderId="0" xfId="0" applyFont="1" applyAlignment="1">
      <alignment horizontal="center" vertical="center"/>
    </xf>
    <xf numFmtId="0" fontId="23" fillId="0" borderId="0" xfId="0" applyFont="1" applyAlignment="1">
      <alignment horizontal="center" vertical="center"/>
    </xf>
    <xf numFmtId="0" fontId="26" fillId="5" borderId="7" xfId="0" applyFont="1" applyFill="1" applyBorder="1" applyAlignment="1">
      <alignment horizontal="right" vertical="center"/>
    </xf>
    <xf numFmtId="49" fontId="23" fillId="0" borderId="2" xfId="0" applyNumberFormat="1" applyFont="1" applyBorder="1" applyAlignment="1">
      <alignment vertical="center"/>
    </xf>
    <xf numFmtId="49" fontId="23" fillId="0" borderId="0" xfId="0" applyNumberFormat="1" applyFont="1" applyAlignment="1">
      <alignment vertical="center"/>
    </xf>
    <xf numFmtId="0" fontId="23" fillId="0" borderId="7" xfId="0" applyFont="1" applyBorder="1" applyAlignment="1">
      <alignment vertical="center"/>
    </xf>
    <xf numFmtId="49" fontId="23" fillId="0" borderId="0" xfId="0" applyNumberFormat="1" applyFont="1" applyBorder="1" applyAlignment="1">
      <alignment vertical="center"/>
    </xf>
    <xf numFmtId="0" fontId="23" fillId="0" borderId="6" xfId="0" applyFont="1" applyBorder="1" applyAlignment="1">
      <alignment vertical="center"/>
    </xf>
    <xf numFmtId="0" fontId="27" fillId="0" borderId="6" xfId="0" applyFont="1" applyBorder="1" applyAlignment="1">
      <alignment horizontal="center" vertical="center"/>
    </xf>
    <xf numFmtId="0" fontId="27" fillId="0" borderId="0" xfId="0" applyFont="1" applyAlignment="1">
      <alignment vertical="center"/>
    </xf>
    <xf numFmtId="0" fontId="26" fillId="5" borderId="0" xfId="0" applyFont="1" applyFill="1" applyBorder="1" applyAlignment="1">
      <alignment horizontal="right" vertical="center"/>
    </xf>
    <xf numFmtId="0" fontId="23" fillId="0" borderId="0" xfId="0" applyFont="1" applyBorder="1" applyAlignment="1">
      <alignment vertical="center"/>
    </xf>
    <xf numFmtId="0" fontId="27" fillId="0" borderId="2" xfId="0" applyFont="1" applyBorder="1" applyAlignment="1">
      <alignment horizontal="center" vertical="center"/>
    </xf>
    <xf numFmtId="0" fontId="0" fillId="0" borderId="8" xfId="0" applyFont="1" applyBorder="1" applyAlignment="1">
      <alignment vertical="center"/>
    </xf>
    <xf numFmtId="0" fontId="28" fillId="0" borderId="0" xfId="0" applyFont="1" applyAlignment="1">
      <alignment vertical="center"/>
    </xf>
    <xf numFmtId="49" fontId="21" fillId="4" borderId="0" xfId="0" applyNumberFormat="1" applyFont="1" applyFill="1" applyAlignment="1">
      <alignment horizontal="left" vertical="center"/>
    </xf>
    <xf numFmtId="49" fontId="29" fillId="4" borderId="0" xfId="0" applyNumberFormat="1" applyFont="1" applyFill="1" applyAlignment="1">
      <alignment vertical="center"/>
    </xf>
    <xf numFmtId="49" fontId="30" fillId="4" borderId="0" xfId="0" applyNumberFormat="1" applyFont="1" applyFill="1" applyAlignment="1">
      <alignment horizontal="right" vertical="center"/>
    </xf>
    <xf numFmtId="49" fontId="0" fillId="4" borderId="0" xfId="0" applyNumberFormat="1" applyFont="1" applyFill="1" applyAlignment="1">
      <alignment vertical="center"/>
    </xf>
    <xf numFmtId="49" fontId="31" fillId="4" borderId="0" xfId="0" applyNumberFormat="1" applyFont="1" applyFill="1" applyAlignment="1">
      <alignment horizontal="center" vertical="center"/>
    </xf>
    <xf numFmtId="49" fontId="32" fillId="0" borderId="0" xfId="0" applyNumberFormat="1" applyFont="1" applyAlignment="1">
      <alignment vertical="center"/>
    </xf>
    <xf numFmtId="49" fontId="33" fillId="0" borderId="0" xfId="0" applyNumberFormat="1" applyFont="1" applyAlignment="1">
      <alignment horizontal="center" vertical="center"/>
    </xf>
    <xf numFmtId="49" fontId="32" fillId="4" borderId="0" xfId="0" applyNumberFormat="1" applyFont="1" applyFill="1" applyAlignment="1">
      <alignment vertical="center"/>
    </xf>
    <xf numFmtId="49" fontId="33" fillId="4" borderId="0" xfId="0" applyNumberFormat="1" applyFont="1" applyFill="1" applyAlignment="1">
      <alignment vertical="center"/>
    </xf>
    <xf numFmtId="0" fontId="0" fillId="4" borderId="0" xfId="0" applyFill="1" applyAlignment="1">
      <alignment vertical="center"/>
    </xf>
    <xf numFmtId="0" fontId="0" fillId="0" borderId="0" xfId="0" applyAlignment="1">
      <alignment vertical="center"/>
    </xf>
    <xf numFmtId="0" fontId="10" fillId="2" borderId="9" xfId="0" applyFont="1" applyFill="1" applyBorder="1" applyAlignment="1">
      <alignment vertical="center"/>
    </xf>
    <xf numFmtId="0" fontId="10" fillId="2" borderId="10" xfId="0" applyFont="1" applyFill="1" applyBorder="1" applyAlignment="1">
      <alignment vertical="center"/>
    </xf>
    <xf numFmtId="0" fontId="10" fillId="2" borderId="11" xfId="0" applyFont="1" applyFill="1" applyBorder="1" applyAlignment="1">
      <alignment vertical="center"/>
    </xf>
    <xf numFmtId="49" fontId="12" fillId="2" borderId="10" xfId="0" applyNumberFormat="1" applyFont="1" applyFill="1" applyBorder="1" applyAlignment="1">
      <alignment horizontal="center" vertical="center"/>
    </xf>
    <xf numFmtId="49" fontId="12" fillId="2" borderId="10" xfId="0" applyNumberFormat="1" applyFont="1" applyFill="1" applyBorder="1" applyAlignment="1">
      <alignment vertical="center"/>
    </xf>
    <xf numFmtId="49" fontId="12" fillId="2" borderId="10" xfId="0" applyNumberFormat="1" applyFont="1" applyFill="1" applyBorder="1" applyAlignment="1">
      <alignment horizontal="centerContinuous" vertical="center"/>
    </xf>
    <xf numFmtId="49" fontId="12" fillId="2" borderId="12" xfId="0" applyNumberFormat="1" applyFont="1" applyFill="1" applyBorder="1" applyAlignment="1">
      <alignment horizontal="centerContinuous" vertical="center"/>
    </xf>
    <xf numFmtId="49" fontId="11" fillId="2" borderId="10" xfId="0" applyNumberFormat="1" applyFont="1" applyFill="1" applyBorder="1" applyAlignment="1">
      <alignment vertical="center"/>
    </xf>
    <xf numFmtId="49" fontId="11" fillId="2" borderId="12" xfId="0" applyNumberFormat="1" applyFont="1" applyFill="1" applyBorder="1" applyAlignment="1">
      <alignment vertical="center"/>
    </xf>
    <xf numFmtId="49" fontId="10" fillId="2" borderId="10" xfId="0" applyNumberFormat="1" applyFont="1" applyFill="1" applyBorder="1" applyAlignment="1">
      <alignment horizontal="left" vertical="center"/>
    </xf>
    <xf numFmtId="49" fontId="10" fillId="0" borderId="10" xfId="0" applyNumberFormat="1" applyFont="1" applyBorder="1" applyAlignment="1">
      <alignment horizontal="left" vertical="center"/>
    </xf>
    <xf numFmtId="49" fontId="11" fillId="4" borderId="12" xfId="0" applyNumberFormat="1" applyFont="1" applyFill="1" applyBorder="1" applyAlignment="1">
      <alignment vertical="center"/>
    </xf>
    <xf numFmtId="0" fontId="17" fillId="0" borderId="0" xfId="0" applyFont="1" applyAlignment="1">
      <alignment vertical="center"/>
    </xf>
    <xf numFmtId="49" fontId="17" fillId="0" borderId="13" xfId="0" applyNumberFormat="1" applyFont="1" applyBorder="1" applyAlignment="1">
      <alignment vertical="center"/>
    </xf>
    <xf numFmtId="49" fontId="17" fillId="0" borderId="0" xfId="0" applyNumberFormat="1" applyFont="1" applyAlignment="1">
      <alignment vertical="center"/>
    </xf>
    <xf numFmtId="49" fontId="17" fillId="0" borderId="7" xfId="0" applyNumberFormat="1" applyFont="1" applyBorder="1" applyAlignment="1">
      <alignment horizontal="right" vertical="center"/>
    </xf>
    <xf numFmtId="49" fontId="17" fillId="0" borderId="0" xfId="0" applyNumberFormat="1" applyFont="1" applyAlignment="1">
      <alignment horizontal="center" vertical="center"/>
    </xf>
    <xf numFmtId="0" fontId="17" fillId="4" borderId="0" xfId="0" applyFont="1" applyFill="1" applyAlignment="1">
      <alignment vertical="center"/>
    </xf>
    <xf numFmtId="49" fontId="17" fillId="4" borderId="0" xfId="0" applyNumberFormat="1" applyFont="1" applyFill="1" applyAlignment="1">
      <alignment horizontal="center" vertical="center"/>
    </xf>
    <xf numFmtId="49" fontId="17" fillId="4" borderId="7" xfId="0" applyNumberFormat="1" applyFont="1" applyFill="1" applyBorder="1" applyAlignment="1">
      <alignment vertical="center"/>
    </xf>
    <xf numFmtId="49" fontId="34" fillId="0" borderId="0" xfId="0" applyNumberFormat="1" applyFont="1" applyAlignment="1">
      <alignment horizontal="center" vertical="center"/>
    </xf>
    <xf numFmtId="49" fontId="18" fillId="0" borderId="0" xfId="0" applyNumberFormat="1" applyFont="1" applyAlignment="1">
      <alignment vertical="center"/>
    </xf>
    <xf numFmtId="49" fontId="18" fillId="0" borderId="7" xfId="0" applyNumberFormat="1" applyFont="1" applyBorder="1" applyAlignment="1">
      <alignment vertical="center"/>
    </xf>
    <xf numFmtId="49" fontId="10" fillId="2" borderId="14" xfId="0" applyNumberFormat="1" applyFont="1" applyFill="1" applyBorder="1" applyAlignment="1">
      <alignment vertical="center"/>
    </xf>
    <xf numFmtId="49" fontId="10" fillId="2" borderId="15" xfId="0" applyNumberFormat="1" applyFont="1" applyFill="1" applyBorder="1" applyAlignment="1">
      <alignment vertical="center"/>
    </xf>
    <xf numFmtId="49" fontId="18" fillId="2" borderId="7" xfId="0" applyNumberFormat="1" applyFont="1" applyFill="1" applyBorder="1" applyAlignment="1">
      <alignment vertical="center"/>
    </xf>
    <xf numFmtId="49" fontId="17" fillId="0" borderId="16" xfId="0" applyNumberFormat="1" applyFont="1" applyBorder="1" applyAlignment="1">
      <alignment vertical="center"/>
    </xf>
    <xf numFmtId="49" fontId="17" fillId="0" borderId="2" xfId="0" applyNumberFormat="1" applyFont="1" applyBorder="1" applyAlignment="1">
      <alignment vertical="center"/>
    </xf>
    <xf numFmtId="49" fontId="17" fillId="0" borderId="6" xfId="0" applyNumberFormat="1" applyFont="1" applyBorder="1" applyAlignment="1">
      <alignment horizontal="right" vertical="center"/>
    </xf>
    <xf numFmtId="0" fontId="17" fillId="0" borderId="2" xfId="0" applyFont="1" applyBorder="1" applyAlignment="1">
      <alignment vertical="center"/>
    </xf>
    <xf numFmtId="49" fontId="18" fillId="0" borderId="2" xfId="0" applyNumberFormat="1" applyFont="1" applyBorder="1" applyAlignment="1">
      <alignment vertical="center"/>
    </xf>
    <xf numFmtId="49" fontId="18" fillId="0" borderId="6" xfId="0" applyNumberFormat="1" applyFont="1" applyBorder="1" applyAlignment="1">
      <alignment vertical="center"/>
    </xf>
    <xf numFmtId="49" fontId="17" fillId="2" borderId="14" xfId="0" applyNumberFormat="1" applyFont="1" applyFill="1" applyBorder="1" applyAlignment="1">
      <alignment vertical="center"/>
    </xf>
    <xf numFmtId="49" fontId="17" fillId="2" borderId="15" xfId="0" applyNumberFormat="1" applyFont="1" applyFill="1" applyBorder="1" applyAlignment="1">
      <alignment vertical="center"/>
    </xf>
    <xf numFmtId="49" fontId="17" fillId="2" borderId="4" xfId="0" applyNumberFormat="1" applyFont="1" applyFill="1" applyBorder="1" applyAlignment="1">
      <alignment horizontal="right" vertical="center"/>
    </xf>
    <xf numFmtId="0" fontId="17" fillId="2" borderId="13" xfId="0" applyFont="1" applyFill="1" applyBorder="1" applyAlignment="1">
      <alignment vertical="center"/>
    </xf>
    <xf numFmtId="49" fontId="17" fillId="2" borderId="7" xfId="0" applyNumberFormat="1" applyFont="1" applyFill="1" applyBorder="1" applyAlignment="1">
      <alignment horizontal="right" vertical="center"/>
    </xf>
    <xf numFmtId="0" fontId="10" fillId="2" borderId="13" xfId="0" applyFont="1" applyFill="1" applyBorder="1" applyAlignment="1">
      <alignment vertical="center"/>
    </xf>
    <xf numFmtId="0" fontId="10" fillId="2" borderId="0" xfId="0" applyFont="1" applyFill="1" applyBorder="1" applyAlignment="1">
      <alignment vertical="center"/>
    </xf>
    <xf numFmtId="0" fontId="10" fillId="2" borderId="17" xfId="0" applyFont="1" applyFill="1" applyBorder="1" applyAlignment="1">
      <alignment vertical="center"/>
    </xf>
    <xf numFmtId="49" fontId="17" fillId="2" borderId="13" xfId="0" applyNumberFormat="1" applyFont="1" applyFill="1" applyBorder="1" applyAlignment="1">
      <alignment vertical="center"/>
    </xf>
    <xf numFmtId="49" fontId="17" fillId="2" borderId="0" xfId="0" applyNumberFormat="1" applyFont="1" applyFill="1" applyAlignment="1">
      <alignment vertical="center"/>
    </xf>
    <xf numFmtId="0" fontId="17" fillId="2" borderId="7" xfId="0" applyFont="1" applyFill="1" applyBorder="1" applyAlignment="1">
      <alignment horizontal="right" vertical="center"/>
    </xf>
    <xf numFmtId="49" fontId="17" fillId="2" borderId="16" xfId="0" applyNumberFormat="1" applyFont="1" applyFill="1" applyBorder="1" applyAlignment="1">
      <alignment vertical="center"/>
    </xf>
    <xf numFmtId="49" fontId="17" fillId="2" borderId="2" xfId="0" applyNumberFormat="1" applyFont="1" applyFill="1" applyBorder="1" applyAlignment="1">
      <alignment vertical="center"/>
    </xf>
    <xf numFmtId="0" fontId="17" fillId="2" borderId="6" xfId="0" applyFont="1" applyFill="1" applyBorder="1" applyAlignment="1">
      <alignment horizontal="right" vertical="center"/>
    </xf>
    <xf numFmtId="49" fontId="17" fillId="0" borderId="2" xfId="0" applyNumberFormat="1" applyFont="1" applyBorder="1" applyAlignment="1">
      <alignment horizontal="center" vertical="center"/>
    </xf>
    <xf numFmtId="0" fontId="17" fillId="4" borderId="2" xfId="0" applyFont="1" applyFill="1" applyBorder="1" applyAlignment="1">
      <alignment vertical="center"/>
    </xf>
    <xf numFmtId="49" fontId="17" fillId="4" borderId="2" xfId="0" applyNumberFormat="1" applyFont="1" applyFill="1" applyBorder="1" applyAlignment="1">
      <alignment horizontal="center" vertical="center"/>
    </xf>
    <xf numFmtId="49" fontId="17" fillId="4" borderId="6" xfId="0" applyNumberFormat="1" applyFont="1" applyFill="1" applyBorder="1" applyAlignment="1">
      <alignment vertical="center"/>
    </xf>
    <xf numFmtId="49" fontId="34" fillId="0" borderId="2" xfId="0" applyNumberFormat="1" applyFont="1" applyBorder="1" applyAlignment="1">
      <alignment horizontal="center" vertical="center"/>
    </xf>
    <xf numFmtId="0" fontId="26" fillId="5" borderId="6" xfId="0" applyFont="1" applyFill="1" applyBorder="1" applyAlignment="1">
      <alignment horizontal="right" vertical="center"/>
    </xf>
    <xf numFmtId="0" fontId="18" fillId="0" borderId="0" xfId="0" applyFont="1" applyAlignment="1">
      <alignment/>
    </xf>
    <xf numFmtId="0" fontId="9" fillId="0" borderId="0" xfId="0" applyFont="1" applyAlignment="1">
      <alignment/>
    </xf>
    <xf numFmtId="49" fontId="10" fillId="2" borderId="0" xfId="0" applyNumberFormat="1" applyFont="1" applyFill="1" applyAlignment="1">
      <alignment horizontal="right" vertical="center"/>
    </xf>
    <xf numFmtId="0" fontId="16" fillId="0" borderId="1" xfId="0" applyFont="1" applyBorder="1" applyAlignment="1">
      <alignment horizontal="right" vertical="center"/>
    </xf>
    <xf numFmtId="49" fontId="23" fillId="0" borderId="2" xfId="0" applyNumberFormat="1" applyFont="1" applyBorder="1" applyAlignment="1">
      <alignment horizontal="left" vertical="center"/>
    </xf>
    <xf numFmtId="0" fontId="26" fillId="5" borderId="12" xfId="0" applyFont="1" applyFill="1" applyBorder="1" applyAlignment="1">
      <alignment horizontal="right" vertical="center"/>
    </xf>
    <xf numFmtId="49" fontId="23" fillId="0" borderId="6" xfId="0" applyNumberFormat="1" applyFont="1" applyBorder="1" applyAlignment="1">
      <alignment horizontal="left" vertical="center"/>
    </xf>
    <xf numFmtId="49" fontId="23" fillId="0" borderId="7" xfId="0" applyNumberFormat="1" applyFont="1" applyBorder="1" applyAlignment="1">
      <alignment vertical="center"/>
    </xf>
    <xf numFmtId="49" fontId="23" fillId="0" borderId="0" xfId="0" applyNumberFormat="1" applyFont="1" applyAlignment="1">
      <alignment horizontal="left" vertical="center"/>
    </xf>
    <xf numFmtId="49" fontId="23" fillId="0" borderId="7" xfId="0" applyNumberFormat="1" applyFont="1" applyBorder="1" applyAlignment="1">
      <alignment horizontal="left" vertical="center"/>
    </xf>
    <xf numFmtId="49" fontId="36" fillId="0" borderId="6" xfId="0" applyNumberFormat="1" applyFont="1" applyBorder="1" applyAlignment="1">
      <alignment horizontal="right" vertical="center"/>
    </xf>
    <xf numFmtId="49" fontId="23" fillId="0" borderId="6" xfId="0" applyNumberFormat="1" applyFont="1" applyBorder="1" applyAlignment="1">
      <alignment vertical="center"/>
    </xf>
    <xf numFmtId="49" fontId="36" fillId="0" borderId="0" xfId="0" applyNumberFormat="1" applyFont="1" applyAlignment="1">
      <alignment horizontal="right" vertical="center"/>
    </xf>
    <xf numFmtId="0" fontId="37" fillId="4" borderId="0" xfId="0" applyFont="1" applyFill="1" applyAlignment="1">
      <alignment horizontal="right" vertical="center"/>
    </xf>
    <xf numFmtId="0" fontId="30" fillId="0" borderId="0" xfId="0" applyFont="1" applyAlignment="1">
      <alignment vertical="center"/>
    </xf>
    <xf numFmtId="0" fontId="23" fillId="0" borderId="6" xfId="0" applyFont="1" applyBorder="1" applyAlignment="1">
      <alignment horizontal="right" vertical="center"/>
    </xf>
    <xf numFmtId="0" fontId="26" fillId="5" borderId="0" xfId="0" applyFont="1" applyFill="1" applyAlignment="1">
      <alignment horizontal="right" vertical="center"/>
    </xf>
    <xf numFmtId="0" fontId="24" fillId="4" borderId="7" xfId="0" applyFont="1" applyFill="1" applyBorder="1" applyAlignment="1">
      <alignment vertical="center"/>
    </xf>
    <xf numFmtId="49" fontId="17" fillId="6" borderId="0" xfId="0" applyNumberFormat="1" applyFont="1" applyFill="1" applyAlignment="1">
      <alignment horizontal="center" vertical="center"/>
    </xf>
    <xf numFmtId="49" fontId="23" fillId="6" borderId="0" xfId="0" applyNumberFormat="1" applyFont="1" applyFill="1" applyAlignment="1">
      <alignment vertical="center"/>
    </xf>
    <xf numFmtId="0" fontId="23" fillId="6" borderId="2" xfId="0" applyFont="1" applyFill="1" applyBorder="1" applyAlignment="1">
      <alignment vertical="center"/>
    </xf>
    <xf numFmtId="49" fontId="23" fillId="6" borderId="2" xfId="0" applyNumberFormat="1" applyFont="1" applyFill="1" applyBorder="1" applyAlignment="1">
      <alignment vertical="center"/>
    </xf>
    <xf numFmtId="0" fontId="21" fillId="4" borderId="0" xfId="0" applyFont="1" applyFill="1" applyAlignment="1">
      <alignment horizontal="right" vertical="center"/>
    </xf>
    <xf numFmtId="0" fontId="18" fillId="6" borderId="0" xfId="0" applyFont="1" applyFill="1" applyAlignment="1">
      <alignment horizontal="right" vertical="center"/>
    </xf>
    <xf numFmtId="0" fontId="26" fillId="7" borderId="4" xfId="0" applyFont="1" applyFill="1" applyBorder="1" applyAlignment="1">
      <alignment horizontal="right" vertical="center"/>
    </xf>
    <xf numFmtId="0" fontId="38" fillId="4" borderId="0" xfId="0" applyFont="1" applyFill="1" applyAlignment="1">
      <alignment horizontal="right" vertical="center"/>
    </xf>
    <xf numFmtId="49" fontId="23" fillId="6" borderId="6" xfId="0" applyNumberFormat="1" applyFont="1" applyFill="1" applyBorder="1" applyAlignment="1">
      <alignment vertical="center"/>
    </xf>
    <xf numFmtId="49" fontId="20" fillId="0" borderId="0" xfId="0" applyNumberFormat="1" applyFont="1" applyAlignment="1">
      <alignment horizontal="center" vertical="center"/>
    </xf>
    <xf numFmtId="49" fontId="21" fillId="0" borderId="2" xfId="0" applyNumberFormat="1" applyFont="1" applyBorder="1" applyAlignment="1">
      <alignment horizontal="center" vertical="center"/>
    </xf>
    <xf numFmtId="1" fontId="21" fillId="0" borderId="2" xfId="0" applyNumberFormat="1" applyFont="1" applyBorder="1" applyAlignment="1">
      <alignment horizontal="center" vertical="center"/>
    </xf>
    <xf numFmtId="49" fontId="27" fillId="0" borderId="2" xfId="0" applyNumberFormat="1" applyFont="1" applyBorder="1" applyAlignment="1">
      <alignment vertical="center"/>
    </xf>
    <xf numFmtId="49" fontId="28" fillId="0" borderId="2" xfId="0" applyNumberFormat="1" applyFont="1" applyBorder="1" applyAlignment="1">
      <alignment vertical="center"/>
    </xf>
    <xf numFmtId="49" fontId="36" fillId="0" borderId="2" xfId="0" applyNumberFormat="1" applyFont="1" applyBorder="1" applyAlignment="1">
      <alignment horizontal="right" vertical="center"/>
    </xf>
    <xf numFmtId="49" fontId="12" fillId="2" borderId="2" xfId="0" applyNumberFormat="1" applyFont="1" applyFill="1" applyBorder="1" applyAlignment="1">
      <alignment horizontal="center" vertical="center"/>
    </xf>
    <xf numFmtId="49" fontId="12" fillId="2" borderId="6" xfId="0" applyNumberFormat="1" applyFont="1" applyFill="1" applyBorder="1" applyAlignment="1">
      <alignment vertical="center"/>
    </xf>
    <xf numFmtId="49" fontId="12" fillId="2" borderId="11" xfId="0" applyNumberFormat="1" applyFont="1" applyFill="1" applyBorder="1" applyAlignment="1">
      <alignment horizontal="centerContinuous" vertical="center"/>
    </xf>
    <xf numFmtId="0" fontId="17" fillId="4" borderId="7" xfId="0" applyFont="1" applyFill="1" applyBorder="1" applyAlignment="1">
      <alignment vertical="center"/>
    </xf>
    <xf numFmtId="0" fontId="17" fillId="4" borderId="6" xfId="0" applyFont="1" applyFill="1" applyBorder="1" applyAlignment="1">
      <alignment vertical="center"/>
    </xf>
    <xf numFmtId="49" fontId="4" fillId="0" borderId="0" xfId="0" applyNumberFormat="1" applyFont="1" applyAlignment="1">
      <alignment vertical="top"/>
    </xf>
    <xf numFmtId="0" fontId="2" fillId="0" borderId="0" xfId="0" applyFont="1" applyAlignment="1">
      <alignment vertical="top"/>
    </xf>
    <xf numFmtId="0" fontId="5" fillId="0" borderId="0" xfId="0" applyFont="1" applyAlignment="1">
      <alignment vertical="top"/>
    </xf>
    <xf numFmtId="0" fontId="6" fillId="0" borderId="0" xfId="0" applyFont="1" applyAlignment="1">
      <alignment horizontal="left"/>
    </xf>
    <xf numFmtId="0" fontId="7" fillId="0" borderId="0" xfId="0" applyFont="1" applyAlignment="1">
      <alignment horizontal="left"/>
    </xf>
    <xf numFmtId="0" fontId="10" fillId="2" borderId="0" xfId="0" applyFont="1" applyFill="1" applyAlignment="1">
      <alignment vertical="center"/>
    </xf>
    <xf numFmtId="0" fontId="11" fillId="2" borderId="0" xfId="0" applyFont="1" applyFill="1" applyAlignment="1">
      <alignment vertical="center"/>
    </xf>
    <xf numFmtId="0" fontId="14" fillId="0" borderId="1" xfId="0" applyFont="1" applyBorder="1" applyAlignment="1">
      <alignment vertical="center"/>
    </xf>
    <xf numFmtId="0" fontId="0" fillId="0" borderId="1" xfId="0" applyFont="1" applyBorder="1" applyAlignment="1">
      <alignment vertical="center"/>
    </xf>
    <xf numFmtId="0" fontId="15" fillId="0" borderId="1" xfId="0" applyFont="1" applyBorder="1" applyAlignment="1">
      <alignment vertical="center"/>
    </xf>
    <xf numFmtId="0" fontId="17" fillId="2" borderId="0" xfId="0" applyFont="1" applyFill="1" applyAlignment="1">
      <alignment horizontal="right" vertical="center"/>
    </xf>
    <xf numFmtId="0" fontId="17" fillId="2" borderId="0" xfId="0" applyFont="1" applyFill="1" applyAlignment="1">
      <alignment horizontal="center" vertical="center"/>
    </xf>
    <xf numFmtId="0" fontId="17" fillId="2" borderId="0" xfId="0" applyFont="1" applyFill="1" applyAlignment="1">
      <alignment horizontal="left" vertical="center"/>
    </xf>
    <xf numFmtId="0" fontId="18" fillId="2" borderId="0" xfId="0" applyFont="1" applyFill="1" applyAlignment="1">
      <alignment horizontal="center" vertical="center"/>
    </xf>
    <xf numFmtId="0" fontId="18" fillId="2" borderId="0" xfId="0" applyFont="1" applyFill="1" applyAlignment="1">
      <alignment vertical="center"/>
    </xf>
    <xf numFmtId="0" fontId="13" fillId="2" borderId="0" xfId="0" applyFont="1" applyFill="1" applyAlignment="1">
      <alignment horizontal="right" vertical="center"/>
    </xf>
    <xf numFmtId="0" fontId="13" fillId="0" borderId="0" xfId="0" applyFont="1" applyAlignment="1">
      <alignment horizontal="left" vertical="center"/>
    </xf>
    <xf numFmtId="0" fontId="0" fillId="0" borderId="0" xfId="0" applyFont="1" applyAlignment="1">
      <alignment vertical="center"/>
    </xf>
    <xf numFmtId="0" fontId="19" fillId="0" borderId="0" xfId="0" applyFont="1" applyAlignment="1">
      <alignment horizontal="center" vertical="center"/>
    </xf>
    <xf numFmtId="0" fontId="19" fillId="0" borderId="0" xfId="0" applyFont="1" applyAlignment="1">
      <alignment vertical="center"/>
    </xf>
    <xf numFmtId="0" fontId="20" fillId="2" borderId="0" xfId="0" applyFont="1" applyFill="1" applyAlignment="1">
      <alignment horizontal="center" vertical="center"/>
    </xf>
    <xf numFmtId="0" fontId="7" fillId="0" borderId="2" xfId="0" applyFont="1" applyBorder="1" applyAlignment="1">
      <alignment vertical="center"/>
    </xf>
    <xf numFmtId="0" fontId="24" fillId="0" borderId="2" xfId="0" applyFont="1" applyBorder="1" applyAlignment="1">
      <alignment horizontal="center" vertical="center"/>
    </xf>
    <xf numFmtId="0" fontId="21" fillId="0" borderId="0" xfId="0" applyFont="1" applyAlignment="1">
      <alignment vertical="center"/>
    </xf>
    <xf numFmtId="0" fontId="24" fillId="0" borderId="0" xfId="0" applyFont="1" applyAlignment="1">
      <alignment vertical="center"/>
    </xf>
    <xf numFmtId="49" fontId="39" fillId="0" borderId="0" xfId="0" applyNumberFormat="1" applyFont="1" applyAlignment="1">
      <alignment horizontal="right" vertical="center"/>
    </xf>
    <xf numFmtId="0" fontId="21" fillId="2" borderId="0" xfId="0" applyFont="1" applyFill="1" applyAlignment="1">
      <alignment horizontal="center" vertical="center"/>
    </xf>
    <xf numFmtId="0" fontId="30" fillId="0" borderId="6" xfId="0" applyFont="1" applyBorder="1" applyAlignment="1">
      <alignment horizontal="right" vertical="center"/>
    </xf>
    <xf numFmtId="0" fontId="20" fillId="0" borderId="0" xfId="0" applyFont="1" applyAlignment="1">
      <alignment vertical="center"/>
    </xf>
    <xf numFmtId="0" fontId="40" fillId="0" borderId="7" xfId="0" applyFont="1" applyBorder="1" applyAlignment="1">
      <alignment horizontal="center" vertical="center"/>
    </xf>
    <xf numFmtId="0" fontId="23" fillId="0" borderId="0" xfId="0" applyFont="1" applyAlignment="1">
      <alignment horizontal="left" vertical="center"/>
    </xf>
    <xf numFmtId="0" fontId="24" fillId="0" borderId="0" xfId="0" applyFont="1" applyAlignment="1">
      <alignment horizontal="left" vertical="center"/>
    </xf>
    <xf numFmtId="0" fontId="23" fillId="0" borderId="2" xfId="0" applyFont="1" applyBorder="1" applyAlignment="1">
      <alignment horizontal="left" vertical="center"/>
    </xf>
    <xf numFmtId="0" fontId="30" fillId="0" borderId="2" xfId="0" applyFont="1" applyBorder="1" applyAlignment="1">
      <alignment horizontal="right" vertical="center"/>
    </xf>
    <xf numFmtId="0" fontId="0" fillId="0" borderId="2" xfId="0" applyFont="1" applyBorder="1" applyAlignment="1">
      <alignment vertical="center"/>
    </xf>
    <xf numFmtId="0" fontId="24" fillId="0" borderId="6" xfId="0" applyFont="1" applyBorder="1" applyAlignment="1">
      <alignment horizontal="center" vertical="center"/>
    </xf>
    <xf numFmtId="0" fontId="24" fillId="0" borderId="7" xfId="0" applyFont="1" applyBorder="1" applyAlignment="1">
      <alignment vertical="center"/>
    </xf>
    <xf numFmtId="0" fontId="21" fillId="0" borderId="0" xfId="0" applyFont="1" applyAlignment="1">
      <alignment horizontal="left" vertical="center"/>
    </xf>
    <xf numFmtId="0" fontId="29" fillId="0" borderId="0" xfId="0" applyFont="1" applyAlignment="1">
      <alignment vertical="center"/>
    </xf>
    <xf numFmtId="0" fontId="30" fillId="0" borderId="0" xfId="0" applyFont="1" applyAlignment="1">
      <alignment horizontal="right" vertical="center"/>
    </xf>
    <xf numFmtId="0" fontId="24" fillId="0" borderId="0" xfId="0" applyFont="1" applyAlignment="1">
      <alignment horizontal="center" vertical="center"/>
    </xf>
    <xf numFmtId="0" fontId="24" fillId="0" borderId="7" xfId="0" applyFont="1" applyBorder="1" applyAlignment="1">
      <alignment horizontal="left" vertical="center"/>
    </xf>
    <xf numFmtId="0" fontId="30" fillId="0" borderId="7" xfId="0" applyFont="1" applyBorder="1" applyAlignment="1">
      <alignment horizontal="right" vertical="center"/>
    </xf>
    <xf numFmtId="0" fontId="21" fillId="0" borderId="2" xfId="0" applyFont="1" applyBorder="1" applyAlignment="1">
      <alignment vertical="center"/>
    </xf>
    <xf numFmtId="0" fontId="0" fillId="0" borderId="2" xfId="0" applyFont="1" applyBorder="1" applyAlignment="1">
      <alignment vertical="center"/>
    </xf>
    <xf numFmtId="0" fontId="24" fillId="4" borderId="0" xfId="0" applyFont="1" applyFill="1" applyAlignment="1">
      <alignment horizontal="right" vertical="center"/>
    </xf>
    <xf numFmtId="0" fontId="24" fillId="4" borderId="2" xfId="0" applyFont="1" applyFill="1" applyBorder="1" applyAlignment="1">
      <alignment horizontal="right" vertical="center"/>
    </xf>
    <xf numFmtId="0" fontId="30" fillId="4" borderId="0" xfId="0" applyFont="1" applyFill="1" applyAlignment="1">
      <alignment horizontal="right" vertical="center"/>
    </xf>
    <xf numFmtId="0" fontId="21" fillId="6" borderId="0" xfId="0" applyFont="1" applyFill="1" applyAlignment="1">
      <alignment horizontal="center" vertical="center"/>
    </xf>
    <xf numFmtId="0" fontId="24" fillId="6" borderId="0" xfId="0" applyFont="1" applyFill="1" applyAlignment="1">
      <alignment vertical="center"/>
    </xf>
    <xf numFmtId="0" fontId="23" fillId="6" borderId="0" xfId="0" applyFont="1" applyFill="1" applyBorder="1" applyAlignment="1">
      <alignment horizontal="left" vertical="center"/>
    </xf>
    <xf numFmtId="0" fontId="24" fillId="6" borderId="0" xfId="0" applyFont="1" applyFill="1" applyAlignment="1">
      <alignment horizontal="left" vertical="center"/>
    </xf>
    <xf numFmtId="0" fontId="21" fillId="6" borderId="0" xfId="0" applyFont="1" applyFill="1" applyAlignment="1">
      <alignment vertical="center"/>
    </xf>
    <xf numFmtId="0" fontId="7" fillId="0" borderId="0" xfId="0" applyFont="1" applyAlignment="1">
      <alignment vertical="center"/>
    </xf>
    <xf numFmtId="0" fontId="23" fillId="6" borderId="2" xfId="0" applyFont="1" applyFill="1" applyBorder="1" applyAlignment="1">
      <alignment horizontal="left" vertical="center"/>
    </xf>
    <xf numFmtId="0" fontId="30" fillId="6" borderId="2" xfId="0" applyFont="1" applyFill="1" applyBorder="1" applyAlignment="1">
      <alignment horizontal="right" vertical="center"/>
    </xf>
    <xf numFmtId="0" fontId="40" fillId="6" borderId="7" xfId="0" applyFont="1" applyFill="1" applyBorder="1" applyAlignment="1">
      <alignment horizontal="center" vertical="center"/>
    </xf>
    <xf numFmtId="0" fontId="23" fillId="6" borderId="0" xfId="0" applyFont="1" applyFill="1" applyAlignment="1">
      <alignment horizontal="left" vertical="center"/>
    </xf>
    <xf numFmtId="0" fontId="24" fillId="6" borderId="0" xfId="0" applyFont="1" applyFill="1" applyAlignment="1">
      <alignment horizontal="right" vertical="center"/>
    </xf>
    <xf numFmtId="0" fontId="26" fillId="7" borderId="7" xfId="0" applyFont="1" applyFill="1" applyBorder="1" applyAlignment="1">
      <alignment horizontal="right" vertical="center"/>
    </xf>
    <xf numFmtId="0" fontId="24" fillId="6" borderId="2" xfId="0" applyFont="1" applyFill="1" applyBorder="1" applyAlignment="1">
      <alignment horizontal="right" vertical="center"/>
    </xf>
    <xf numFmtId="0" fontId="24" fillId="6" borderId="7" xfId="0" applyFont="1" applyFill="1" applyBorder="1" applyAlignment="1">
      <alignment horizontal="left" vertical="center"/>
    </xf>
    <xf numFmtId="0" fontId="21" fillId="4" borderId="0" xfId="0" applyFont="1" applyFill="1" applyAlignment="1">
      <alignment horizontal="center" vertical="center"/>
    </xf>
    <xf numFmtId="49" fontId="21" fillId="4" borderId="0" xfId="0" applyNumberFormat="1" applyFont="1" applyFill="1" applyAlignment="1">
      <alignment horizontal="center" vertical="center"/>
    </xf>
    <xf numFmtId="1" fontId="21" fillId="4" borderId="0" xfId="0" applyNumberFormat="1" applyFont="1" applyFill="1" applyAlignment="1">
      <alignment horizontal="center" vertical="center"/>
    </xf>
    <xf numFmtId="49" fontId="21" fillId="0" borderId="0" xfId="0" applyNumberFormat="1" applyFont="1" applyAlignment="1">
      <alignment vertical="center"/>
    </xf>
    <xf numFmtId="49" fontId="24" fillId="0" borderId="0" xfId="0" applyNumberFormat="1" applyFont="1" applyAlignment="1">
      <alignment horizontal="center" vertical="center"/>
    </xf>
    <xf numFmtId="0" fontId="30" fillId="6" borderId="6" xfId="0" applyFont="1" applyFill="1" applyBorder="1" applyAlignment="1">
      <alignment horizontal="right" vertical="center"/>
    </xf>
    <xf numFmtId="49" fontId="0" fillId="0" borderId="0" xfId="0" applyNumberFormat="1" applyAlignment="1">
      <alignment vertical="center"/>
    </xf>
    <xf numFmtId="49" fontId="32" fillId="6" borderId="0" xfId="0" applyNumberFormat="1" applyFont="1" applyFill="1" applyAlignment="1">
      <alignment vertical="center"/>
    </xf>
    <xf numFmtId="49" fontId="33" fillId="6" borderId="0" xfId="0" applyNumberFormat="1" applyFont="1" applyFill="1" applyAlignment="1">
      <alignment vertical="center"/>
    </xf>
    <xf numFmtId="49" fontId="12" fillId="2" borderId="11" xfId="0" applyNumberFormat="1" applyFont="1" applyFill="1" applyBorder="1" applyAlignment="1">
      <alignment vertical="center"/>
    </xf>
    <xf numFmtId="1" fontId="17" fillId="4" borderId="0" xfId="0" applyNumberFormat="1" applyFont="1" applyFill="1" applyAlignment="1">
      <alignment horizontal="center" vertical="center"/>
    </xf>
    <xf numFmtId="49" fontId="34" fillId="4" borderId="7" xfId="0" applyNumberFormat="1" applyFont="1" applyFill="1" applyBorder="1" applyAlignment="1">
      <alignment vertical="center"/>
    </xf>
    <xf numFmtId="49" fontId="34" fillId="0" borderId="0" xfId="0" applyNumberFormat="1" applyFont="1" applyAlignment="1">
      <alignment vertical="center"/>
    </xf>
    <xf numFmtId="1" fontId="17" fillId="4" borderId="2" xfId="0" applyNumberFormat="1" applyFont="1" applyFill="1" applyBorder="1" applyAlignment="1">
      <alignment horizontal="center" vertical="center"/>
    </xf>
    <xf numFmtId="49" fontId="34" fillId="4" borderId="6" xfId="0" applyNumberFormat="1" applyFont="1" applyFill="1" applyBorder="1" applyAlignment="1">
      <alignment vertical="center"/>
    </xf>
    <xf numFmtId="49" fontId="34" fillId="0" borderId="2" xfId="0" applyNumberFormat="1" applyFont="1" applyBorder="1" applyAlignment="1">
      <alignment vertical="center"/>
    </xf>
    <xf numFmtId="0" fontId="41" fillId="8" borderId="6" xfId="0" applyFont="1" applyFill="1" applyBorder="1" applyAlignment="1">
      <alignment horizontal="right" vertical="center"/>
    </xf>
    <xf numFmtId="0" fontId="24" fillId="6" borderId="2" xfId="0" applyFont="1" applyFill="1" applyBorder="1" applyAlignment="1">
      <alignment vertical="center"/>
    </xf>
    <xf numFmtId="0" fontId="24" fillId="6" borderId="7" xfId="0" applyFont="1" applyFill="1" applyBorder="1" applyAlignment="1">
      <alignment vertical="center"/>
    </xf>
    <xf numFmtId="49" fontId="24" fillId="6" borderId="6" xfId="0" applyNumberFormat="1" applyFont="1" applyFill="1" applyBorder="1" applyAlignment="1">
      <alignment vertical="center"/>
    </xf>
    <xf numFmtId="49" fontId="21" fillId="6" borderId="0" xfId="0" applyNumberFormat="1" applyFont="1" applyFill="1" applyAlignment="1">
      <alignment vertical="center"/>
    </xf>
    <xf numFmtId="49" fontId="24" fillId="6" borderId="0" xfId="0" applyNumberFormat="1" applyFont="1" applyFill="1" applyAlignment="1">
      <alignment vertical="center"/>
    </xf>
    <xf numFmtId="49" fontId="12" fillId="2" borderId="12" xfId="0" applyNumberFormat="1" applyFont="1" applyFill="1" applyBorder="1" applyAlignment="1">
      <alignment vertical="center"/>
    </xf>
    <xf numFmtId="49" fontId="17" fillId="4" borderId="0" xfId="0" applyNumberFormat="1" applyFont="1" applyFill="1" applyAlignment="1">
      <alignment vertical="center"/>
    </xf>
    <xf numFmtId="49" fontId="17" fillId="4" borderId="2" xfId="0" applyNumberFormat="1" applyFont="1" applyFill="1" applyBorder="1" applyAlignment="1">
      <alignment vertical="center"/>
    </xf>
    <xf numFmtId="14" fontId="14" fillId="0" borderId="1" xfId="0" applyNumberFormat="1" applyFont="1" applyBorder="1" applyAlignment="1">
      <alignment horizontal="left" vertical="center"/>
    </xf>
  </cellXfs>
  <cellStyles count="6">
    <cellStyle name="Normal" xfId="0"/>
    <cellStyle name="Comma" xfId="15"/>
    <cellStyle name="Comma [0]" xfId="16"/>
    <cellStyle name="Currency" xfId="17"/>
    <cellStyle name="Currency [0]" xfId="18"/>
    <cellStyle name="Percent" xfId="19"/>
  </cellStyles>
  <dxfs count="9">
    <dxf>
      <font>
        <b/>
        <i val="0"/>
      </font>
      <border/>
    </dxf>
    <dxf>
      <font>
        <b val="0"/>
        <i/>
        <color rgb="FFFF0000"/>
      </font>
      <border/>
    </dxf>
    <dxf>
      <font>
        <b/>
        <i val="0"/>
        <color rgb="FF00FF00"/>
      </font>
      <border/>
    </dxf>
    <dxf>
      <font>
        <i val="0"/>
        <color rgb="FF00FF00"/>
      </font>
      <border/>
    </dxf>
    <dxf>
      <font>
        <i val="0"/>
        <color rgb="FFFFFFFF"/>
      </font>
      <border/>
    </dxf>
    <dxf>
      <font>
        <i val="0"/>
        <color rgb="FFFFFFFF"/>
      </font>
      <fill>
        <patternFill>
          <bgColor rgb="FFCCFFCC"/>
        </patternFill>
      </fill>
      <border/>
    </dxf>
    <dxf>
      <font>
        <b/>
        <i val="0"/>
        <color rgb="FF000000"/>
      </font>
      <fill>
        <patternFill patternType="solid">
          <bgColor rgb="FFCCFFCC"/>
        </patternFill>
      </fill>
      <border/>
    </dxf>
    <dxf>
      <font>
        <b val="0"/>
        <i val="0"/>
      </font>
      <border/>
    </dxf>
    <dxf>
      <font>
        <b/>
        <i val="0"/>
        <color rgb="FF000000"/>
      </font>
      <fill>
        <patternFill>
          <bgColor rgb="FFCC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209550</xdr:colOff>
      <xdr:row>0</xdr:row>
      <xdr:rowOff>19050</xdr:rowOff>
    </xdr:from>
    <xdr:to>
      <xdr:col>16</xdr:col>
      <xdr:colOff>66675</xdr:colOff>
      <xdr:row>3</xdr:row>
      <xdr:rowOff>38100</xdr:rowOff>
    </xdr:to>
    <xdr:pic>
      <xdr:nvPicPr>
        <xdr:cNvPr id="1" name="Picture 7" descr="TEJT60bw"/>
        <xdr:cNvPicPr preferRelativeResize="1">
          <a:picLocks noChangeAspect="1"/>
        </xdr:cNvPicPr>
      </xdr:nvPicPr>
      <xdr:blipFill>
        <a:blip r:embed="rId1"/>
        <a:stretch>
          <a:fillRect/>
        </a:stretch>
      </xdr:blipFill>
      <xdr:spPr>
        <a:xfrm>
          <a:off x="5781675" y="19050"/>
          <a:ext cx="571500" cy="571500"/>
        </a:xfrm>
        <a:prstGeom prst="rect">
          <a:avLst/>
        </a:prstGeom>
        <a:noFill/>
        <a:ln w="9525" cmpd="sng">
          <a:noFill/>
        </a:ln>
      </xdr:spPr>
    </xdr:pic>
    <xdr:clientData/>
  </xdr:twoCellAnchor>
  <xdr:twoCellAnchor editAs="oneCell">
    <xdr:from>
      <xdr:col>15</xdr:col>
      <xdr:colOff>209550</xdr:colOff>
      <xdr:row>0</xdr:row>
      <xdr:rowOff>19050</xdr:rowOff>
    </xdr:from>
    <xdr:to>
      <xdr:col>16</xdr:col>
      <xdr:colOff>66675</xdr:colOff>
      <xdr:row>3</xdr:row>
      <xdr:rowOff>38100</xdr:rowOff>
    </xdr:to>
    <xdr:pic>
      <xdr:nvPicPr>
        <xdr:cNvPr id="2" name="Picture 7" descr="TEJT60bw"/>
        <xdr:cNvPicPr preferRelativeResize="1">
          <a:picLocks noChangeAspect="1"/>
        </xdr:cNvPicPr>
      </xdr:nvPicPr>
      <xdr:blipFill>
        <a:blip r:embed="rId1"/>
        <a:stretch>
          <a:fillRect/>
        </a:stretch>
      </xdr:blipFill>
      <xdr:spPr>
        <a:xfrm>
          <a:off x="5781675" y="19050"/>
          <a:ext cx="571500" cy="571500"/>
        </a:xfrm>
        <a:prstGeom prst="rect">
          <a:avLst/>
        </a:prstGeom>
        <a:noFill/>
        <a:ln w="9525" cmpd="sng">
          <a:noFill/>
        </a:ln>
      </xdr:spPr>
    </xdr:pic>
    <xdr:clientData/>
  </xdr:twoCellAnchor>
  <xdr:twoCellAnchor editAs="oneCell">
    <xdr:from>
      <xdr:col>15</xdr:col>
      <xdr:colOff>209550</xdr:colOff>
      <xdr:row>0</xdr:row>
      <xdr:rowOff>19050</xdr:rowOff>
    </xdr:from>
    <xdr:to>
      <xdr:col>16</xdr:col>
      <xdr:colOff>66675</xdr:colOff>
      <xdr:row>3</xdr:row>
      <xdr:rowOff>38100</xdr:rowOff>
    </xdr:to>
    <xdr:pic>
      <xdr:nvPicPr>
        <xdr:cNvPr id="3" name="Picture 7" descr="TEJT60bw"/>
        <xdr:cNvPicPr preferRelativeResize="1">
          <a:picLocks noChangeAspect="1"/>
        </xdr:cNvPicPr>
      </xdr:nvPicPr>
      <xdr:blipFill>
        <a:blip r:embed="rId1"/>
        <a:stretch>
          <a:fillRect/>
        </a:stretch>
      </xdr:blipFill>
      <xdr:spPr>
        <a:xfrm>
          <a:off x="5781675" y="19050"/>
          <a:ext cx="571500" cy="571500"/>
        </a:xfrm>
        <a:prstGeom prst="rect">
          <a:avLst/>
        </a:prstGeom>
        <a:noFill/>
        <a:ln w="9525" cmpd="sng">
          <a:noFill/>
        </a:ln>
      </xdr:spPr>
    </xdr:pic>
    <xdr:clientData/>
  </xdr:twoCellAnchor>
  <xdr:twoCellAnchor editAs="oneCell">
    <xdr:from>
      <xdr:col>15</xdr:col>
      <xdr:colOff>209550</xdr:colOff>
      <xdr:row>0</xdr:row>
      <xdr:rowOff>19050</xdr:rowOff>
    </xdr:from>
    <xdr:to>
      <xdr:col>16</xdr:col>
      <xdr:colOff>66675</xdr:colOff>
      <xdr:row>3</xdr:row>
      <xdr:rowOff>38100</xdr:rowOff>
    </xdr:to>
    <xdr:pic>
      <xdr:nvPicPr>
        <xdr:cNvPr id="4" name="Picture 7" descr="TEJT60bw"/>
        <xdr:cNvPicPr preferRelativeResize="1">
          <a:picLocks noChangeAspect="1"/>
        </xdr:cNvPicPr>
      </xdr:nvPicPr>
      <xdr:blipFill>
        <a:blip r:embed="rId1"/>
        <a:stretch>
          <a:fillRect/>
        </a:stretch>
      </xdr:blipFill>
      <xdr:spPr>
        <a:xfrm>
          <a:off x="5781675" y="19050"/>
          <a:ext cx="571500"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209550</xdr:colOff>
      <xdr:row>0</xdr:row>
      <xdr:rowOff>19050</xdr:rowOff>
    </xdr:from>
    <xdr:to>
      <xdr:col>16</xdr:col>
      <xdr:colOff>66675</xdr:colOff>
      <xdr:row>3</xdr:row>
      <xdr:rowOff>38100</xdr:rowOff>
    </xdr:to>
    <xdr:pic>
      <xdr:nvPicPr>
        <xdr:cNvPr id="1" name="Picture 7" descr="TEJT60bw"/>
        <xdr:cNvPicPr preferRelativeResize="1">
          <a:picLocks noChangeAspect="1"/>
        </xdr:cNvPicPr>
      </xdr:nvPicPr>
      <xdr:blipFill>
        <a:blip r:embed="rId1"/>
        <a:stretch>
          <a:fillRect/>
        </a:stretch>
      </xdr:blipFill>
      <xdr:spPr>
        <a:xfrm>
          <a:off x="5781675" y="19050"/>
          <a:ext cx="571500" cy="571500"/>
        </a:xfrm>
        <a:prstGeom prst="rect">
          <a:avLst/>
        </a:prstGeom>
        <a:noFill/>
        <a:ln w="9525" cmpd="sng">
          <a:noFill/>
        </a:ln>
      </xdr:spPr>
    </xdr:pic>
    <xdr:clientData/>
  </xdr:twoCellAnchor>
  <xdr:twoCellAnchor editAs="oneCell">
    <xdr:from>
      <xdr:col>15</xdr:col>
      <xdr:colOff>209550</xdr:colOff>
      <xdr:row>0</xdr:row>
      <xdr:rowOff>19050</xdr:rowOff>
    </xdr:from>
    <xdr:to>
      <xdr:col>16</xdr:col>
      <xdr:colOff>66675</xdr:colOff>
      <xdr:row>3</xdr:row>
      <xdr:rowOff>38100</xdr:rowOff>
    </xdr:to>
    <xdr:pic>
      <xdr:nvPicPr>
        <xdr:cNvPr id="2" name="Picture 7" descr="TEJT60bw"/>
        <xdr:cNvPicPr preferRelativeResize="1">
          <a:picLocks noChangeAspect="1"/>
        </xdr:cNvPicPr>
      </xdr:nvPicPr>
      <xdr:blipFill>
        <a:blip r:embed="rId1"/>
        <a:stretch>
          <a:fillRect/>
        </a:stretch>
      </xdr:blipFill>
      <xdr:spPr>
        <a:xfrm>
          <a:off x="5781675" y="19050"/>
          <a:ext cx="571500" cy="571500"/>
        </a:xfrm>
        <a:prstGeom prst="rect">
          <a:avLst/>
        </a:prstGeom>
        <a:noFill/>
        <a:ln w="9525" cmpd="sng">
          <a:noFill/>
        </a:ln>
      </xdr:spPr>
    </xdr:pic>
    <xdr:clientData/>
  </xdr:twoCellAnchor>
  <xdr:twoCellAnchor editAs="oneCell">
    <xdr:from>
      <xdr:col>15</xdr:col>
      <xdr:colOff>209550</xdr:colOff>
      <xdr:row>0</xdr:row>
      <xdr:rowOff>19050</xdr:rowOff>
    </xdr:from>
    <xdr:to>
      <xdr:col>16</xdr:col>
      <xdr:colOff>66675</xdr:colOff>
      <xdr:row>3</xdr:row>
      <xdr:rowOff>38100</xdr:rowOff>
    </xdr:to>
    <xdr:pic>
      <xdr:nvPicPr>
        <xdr:cNvPr id="3" name="Picture 7" descr="TEJT60bw"/>
        <xdr:cNvPicPr preferRelativeResize="1">
          <a:picLocks noChangeAspect="1"/>
        </xdr:cNvPicPr>
      </xdr:nvPicPr>
      <xdr:blipFill>
        <a:blip r:embed="rId1"/>
        <a:stretch>
          <a:fillRect/>
        </a:stretch>
      </xdr:blipFill>
      <xdr:spPr>
        <a:xfrm>
          <a:off x="5781675" y="19050"/>
          <a:ext cx="571500" cy="571500"/>
        </a:xfrm>
        <a:prstGeom prst="rect">
          <a:avLst/>
        </a:prstGeom>
        <a:noFill/>
        <a:ln w="9525" cmpd="sng">
          <a:noFill/>
        </a:ln>
      </xdr:spPr>
    </xdr:pic>
    <xdr:clientData/>
  </xdr:twoCellAnchor>
  <xdr:twoCellAnchor editAs="oneCell">
    <xdr:from>
      <xdr:col>15</xdr:col>
      <xdr:colOff>209550</xdr:colOff>
      <xdr:row>0</xdr:row>
      <xdr:rowOff>19050</xdr:rowOff>
    </xdr:from>
    <xdr:to>
      <xdr:col>16</xdr:col>
      <xdr:colOff>66675</xdr:colOff>
      <xdr:row>3</xdr:row>
      <xdr:rowOff>38100</xdr:rowOff>
    </xdr:to>
    <xdr:pic>
      <xdr:nvPicPr>
        <xdr:cNvPr id="4" name="Picture 7" descr="TEJT60bw"/>
        <xdr:cNvPicPr preferRelativeResize="1">
          <a:picLocks noChangeAspect="1"/>
        </xdr:cNvPicPr>
      </xdr:nvPicPr>
      <xdr:blipFill>
        <a:blip r:embed="rId1"/>
        <a:stretch>
          <a:fillRect/>
        </a:stretch>
      </xdr:blipFill>
      <xdr:spPr>
        <a:xfrm>
          <a:off x="5781675" y="19050"/>
          <a:ext cx="571500"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200025</xdr:colOff>
      <xdr:row>0</xdr:row>
      <xdr:rowOff>19050</xdr:rowOff>
    </xdr:from>
    <xdr:to>
      <xdr:col>16</xdr:col>
      <xdr:colOff>57150</xdr:colOff>
      <xdr:row>3</xdr:row>
      <xdr:rowOff>9525</xdr:rowOff>
    </xdr:to>
    <xdr:pic>
      <xdr:nvPicPr>
        <xdr:cNvPr id="1" name="Picture 7" descr="TEJT60bw"/>
        <xdr:cNvPicPr preferRelativeResize="1">
          <a:picLocks noChangeAspect="1"/>
        </xdr:cNvPicPr>
      </xdr:nvPicPr>
      <xdr:blipFill>
        <a:blip r:embed="rId1"/>
        <a:stretch>
          <a:fillRect/>
        </a:stretch>
      </xdr:blipFill>
      <xdr:spPr>
        <a:xfrm>
          <a:off x="5772150" y="19050"/>
          <a:ext cx="571500" cy="571500"/>
        </a:xfrm>
        <a:prstGeom prst="rect">
          <a:avLst/>
        </a:prstGeom>
        <a:noFill/>
        <a:ln w="9525" cmpd="sng">
          <a:noFill/>
        </a:ln>
      </xdr:spPr>
    </xdr:pic>
    <xdr:clientData/>
  </xdr:twoCellAnchor>
  <xdr:twoCellAnchor editAs="oneCell">
    <xdr:from>
      <xdr:col>15</xdr:col>
      <xdr:colOff>200025</xdr:colOff>
      <xdr:row>0</xdr:row>
      <xdr:rowOff>19050</xdr:rowOff>
    </xdr:from>
    <xdr:to>
      <xdr:col>16</xdr:col>
      <xdr:colOff>57150</xdr:colOff>
      <xdr:row>3</xdr:row>
      <xdr:rowOff>9525</xdr:rowOff>
    </xdr:to>
    <xdr:pic>
      <xdr:nvPicPr>
        <xdr:cNvPr id="2" name="Picture 7" descr="TEJT60bw"/>
        <xdr:cNvPicPr preferRelativeResize="1">
          <a:picLocks noChangeAspect="1"/>
        </xdr:cNvPicPr>
      </xdr:nvPicPr>
      <xdr:blipFill>
        <a:blip r:embed="rId1"/>
        <a:stretch>
          <a:fillRect/>
        </a:stretch>
      </xdr:blipFill>
      <xdr:spPr>
        <a:xfrm>
          <a:off x="5772150" y="19050"/>
          <a:ext cx="571500" cy="571500"/>
        </a:xfrm>
        <a:prstGeom prst="rect">
          <a:avLst/>
        </a:prstGeom>
        <a:noFill/>
        <a:ln w="9525" cmpd="sng">
          <a:noFill/>
        </a:ln>
      </xdr:spPr>
    </xdr:pic>
    <xdr:clientData/>
  </xdr:twoCellAnchor>
  <xdr:twoCellAnchor editAs="oneCell">
    <xdr:from>
      <xdr:col>15</xdr:col>
      <xdr:colOff>200025</xdr:colOff>
      <xdr:row>0</xdr:row>
      <xdr:rowOff>19050</xdr:rowOff>
    </xdr:from>
    <xdr:to>
      <xdr:col>16</xdr:col>
      <xdr:colOff>57150</xdr:colOff>
      <xdr:row>3</xdr:row>
      <xdr:rowOff>9525</xdr:rowOff>
    </xdr:to>
    <xdr:pic>
      <xdr:nvPicPr>
        <xdr:cNvPr id="3" name="Picture 7" descr="TEJT60bw"/>
        <xdr:cNvPicPr preferRelativeResize="1">
          <a:picLocks noChangeAspect="1"/>
        </xdr:cNvPicPr>
      </xdr:nvPicPr>
      <xdr:blipFill>
        <a:blip r:embed="rId1"/>
        <a:stretch>
          <a:fillRect/>
        </a:stretch>
      </xdr:blipFill>
      <xdr:spPr>
        <a:xfrm>
          <a:off x="5772150" y="19050"/>
          <a:ext cx="571500" cy="571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209550</xdr:colOff>
      <xdr:row>0</xdr:row>
      <xdr:rowOff>19050</xdr:rowOff>
    </xdr:from>
    <xdr:to>
      <xdr:col>16</xdr:col>
      <xdr:colOff>66675</xdr:colOff>
      <xdr:row>3</xdr:row>
      <xdr:rowOff>9525</xdr:rowOff>
    </xdr:to>
    <xdr:pic>
      <xdr:nvPicPr>
        <xdr:cNvPr id="1" name="Picture 7" descr="TEJT60bw"/>
        <xdr:cNvPicPr preferRelativeResize="1">
          <a:picLocks noChangeAspect="1"/>
        </xdr:cNvPicPr>
      </xdr:nvPicPr>
      <xdr:blipFill>
        <a:blip r:embed="rId1"/>
        <a:stretch>
          <a:fillRect/>
        </a:stretch>
      </xdr:blipFill>
      <xdr:spPr>
        <a:xfrm>
          <a:off x="5781675" y="19050"/>
          <a:ext cx="571500" cy="571500"/>
        </a:xfrm>
        <a:prstGeom prst="rect">
          <a:avLst/>
        </a:prstGeom>
        <a:noFill/>
        <a:ln w="9525" cmpd="sng">
          <a:noFill/>
        </a:ln>
      </xdr:spPr>
    </xdr:pic>
    <xdr:clientData/>
  </xdr:twoCellAnchor>
  <xdr:twoCellAnchor editAs="oneCell">
    <xdr:from>
      <xdr:col>15</xdr:col>
      <xdr:colOff>209550</xdr:colOff>
      <xdr:row>0</xdr:row>
      <xdr:rowOff>19050</xdr:rowOff>
    </xdr:from>
    <xdr:to>
      <xdr:col>16</xdr:col>
      <xdr:colOff>66675</xdr:colOff>
      <xdr:row>3</xdr:row>
      <xdr:rowOff>9525</xdr:rowOff>
    </xdr:to>
    <xdr:pic>
      <xdr:nvPicPr>
        <xdr:cNvPr id="2" name="Picture 7" descr="TEJT60bw"/>
        <xdr:cNvPicPr preferRelativeResize="1">
          <a:picLocks noChangeAspect="1"/>
        </xdr:cNvPicPr>
      </xdr:nvPicPr>
      <xdr:blipFill>
        <a:blip r:embed="rId1"/>
        <a:stretch>
          <a:fillRect/>
        </a:stretch>
      </xdr:blipFill>
      <xdr:spPr>
        <a:xfrm>
          <a:off x="5781675" y="19050"/>
          <a:ext cx="571500" cy="571500"/>
        </a:xfrm>
        <a:prstGeom prst="rect">
          <a:avLst/>
        </a:prstGeom>
        <a:noFill/>
        <a:ln w="9525" cmpd="sng">
          <a:noFill/>
        </a:ln>
      </xdr:spPr>
    </xdr:pic>
    <xdr:clientData/>
  </xdr:twoCellAnchor>
  <xdr:twoCellAnchor editAs="oneCell">
    <xdr:from>
      <xdr:col>15</xdr:col>
      <xdr:colOff>209550</xdr:colOff>
      <xdr:row>0</xdr:row>
      <xdr:rowOff>19050</xdr:rowOff>
    </xdr:from>
    <xdr:to>
      <xdr:col>16</xdr:col>
      <xdr:colOff>66675</xdr:colOff>
      <xdr:row>3</xdr:row>
      <xdr:rowOff>9525</xdr:rowOff>
    </xdr:to>
    <xdr:pic>
      <xdr:nvPicPr>
        <xdr:cNvPr id="3" name="Picture 7" descr="TEJT60bw"/>
        <xdr:cNvPicPr preferRelativeResize="1">
          <a:picLocks noChangeAspect="1"/>
        </xdr:cNvPicPr>
      </xdr:nvPicPr>
      <xdr:blipFill>
        <a:blip r:embed="rId1"/>
        <a:stretch>
          <a:fillRect/>
        </a:stretch>
      </xdr:blipFill>
      <xdr:spPr>
        <a:xfrm>
          <a:off x="5781675" y="19050"/>
          <a:ext cx="571500" cy="571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209550</xdr:colOff>
      <xdr:row>0</xdr:row>
      <xdr:rowOff>19050</xdr:rowOff>
    </xdr:from>
    <xdr:to>
      <xdr:col>16</xdr:col>
      <xdr:colOff>66675</xdr:colOff>
      <xdr:row>3</xdr:row>
      <xdr:rowOff>19050</xdr:rowOff>
    </xdr:to>
    <xdr:pic>
      <xdr:nvPicPr>
        <xdr:cNvPr id="1" name="Picture 7" descr="TEJT60bw"/>
        <xdr:cNvPicPr preferRelativeResize="1">
          <a:picLocks noChangeAspect="1"/>
        </xdr:cNvPicPr>
      </xdr:nvPicPr>
      <xdr:blipFill>
        <a:blip r:embed="rId1"/>
        <a:stretch>
          <a:fillRect/>
        </a:stretch>
      </xdr:blipFill>
      <xdr:spPr>
        <a:xfrm>
          <a:off x="5781675" y="19050"/>
          <a:ext cx="571500" cy="571500"/>
        </a:xfrm>
        <a:prstGeom prst="rect">
          <a:avLst/>
        </a:prstGeom>
        <a:noFill/>
        <a:ln w="9525" cmpd="sng">
          <a:noFill/>
        </a:ln>
      </xdr:spPr>
    </xdr:pic>
    <xdr:clientData/>
  </xdr:twoCellAnchor>
  <xdr:twoCellAnchor editAs="oneCell">
    <xdr:from>
      <xdr:col>15</xdr:col>
      <xdr:colOff>209550</xdr:colOff>
      <xdr:row>0</xdr:row>
      <xdr:rowOff>19050</xdr:rowOff>
    </xdr:from>
    <xdr:to>
      <xdr:col>16</xdr:col>
      <xdr:colOff>66675</xdr:colOff>
      <xdr:row>3</xdr:row>
      <xdr:rowOff>19050</xdr:rowOff>
    </xdr:to>
    <xdr:pic>
      <xdr:nvPicPr>
        <xdr:cNvPr id="2" name="Picture 7" descr="TEJT60bw"/>
        <xdr:cNvPicPr preferRelativeResize="1">
          <a:picLocks noChangeAspect="1"/>
        </xdr:cNvPicPr>
      </xdr:nvPicPr>
      <xdr:blipFill>
        <a:blip r:embed="rId1"/>
        <a:stretch>
          <a:fillRect/>
        </a:stretch>
      </xdr:blipFill>
      <xdr:spPr>
        <a:xfrm>
          <a:off x="5781675" y="19050"/>
          <a:ext cx="571500" cy="571500"/>
        </a:xfrm>
        <a:prstGeom prst="rect">
          <a:avLst/>
        </a:prstGeom>
        <a:noFill/>
        <a:ln w="9525" cmpd="sng">
          <a:noFill/>
        </a:ln>
      </xdr:spPr>
    </xdr:pic>
    <xdr:clientData/>
  </xdr:twoCellAnchor>
  <xdr:twoCellAnchor editAs="oneCell">
    <xdr:from>
      <xdr:col>15</xdr:col>
      <xdr:colOff>209550</xdr:colOff>
      <xdr:row>0</xdr:row>
      <xdr:rowOff>19050</xdr:rowOff>
    </xdr:from>
    <xdr:to>
      <xdr:col>16</xdr:col>
      <xdr:colOff>66675</xdr:colOff>
      <xdr:row>3</xdr:row>
      <xdr:rowOff>19050</xdr:rowOff>
    </xdr:to>
    <xdr:pic>
      <xdr:nvPicPr>
        <xdr:cNvPr id="3" name="Picture 7" descr="TEJT60bw"/>
        <xdr:cNvPicPr preferRelativeResize="1">
          <a:picLocks noChangeAspect="1"/>
        </xdr:cNvPicPr>
      </xdr:nvPicPr>
      <xdr:blipFill>
        <a:blip r:embed="rId1"/>
        <a:stretch>
          <a:fillRect/>
        </a:stretch>
      </xdr:blipFill>
      <xdr:spPr>
        <a:xfrm>
          <a:off x="5781675" y="19050"/>
          <a:ext cx="571500" cy="571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200025</xdr:colOff>
      <xdr:row>0</xdr:row>
      <xdr:rowOff>19050</xdr:rowOff>
    </xdr:from>
    <xdr:to>
      <xdr:col>16</xdr:col>
      <xdr:colOff>57150</xdr:colOff>
      <xdr:row>3</xdr:row>
      <xdr:rowOff>19050</xdr:rowOff>
    </xdr:to>
    <xdr:pic>
      <xdr:nvPicPr>
        <xdr:cNvPr id="1" name="Picture 7" descr="TEJT60bw"/>
        <xdr:cNvPicPr preferRelativeResize="1">
          <a:picLocks noChangeAspect="1"/>
        </xdr:cNvPicPr>
      </xdr:nvPicPr>
      <xdr:blipFill>
        <a:blip r:embed="rId1"/>
        <a:stretch>
          <a:fillRect/>
        </a:stretch>
      </xdr:blipFill>
      <xdr:spPr>
        <a:xfrm>
          <a:off x="5772150" y="19050"/>
          <a:ext cx="571500" cy="571500"/>
        </a:xfrm>
        <a:prstGeom prst="rect">
          <a:avLst/>
        </a:prstGeom>
        <a:noFill/>
        <a:ln w="9525" cmpd="sng">
          <a:noFill/>
        </a:ln>
      </xdr:spPr>
    </xdr:pic>
    <xdr:clientData/>
  </xdr:twoCellAnchor>
  <xdr:twoCellAnchor editAs="oneCell">
    <xdr:from>
      <xdr:col>15</xdr:col>
      <xdr:colOff>200025</xdr:colOff>
      <xdr:row>0</xdr:row>
      <xdr:rowOff>19050</xdr:rowOff>
    </xdr:from>
    <xdr:to>
      <xdr:col>16</xdr:col>
      <xdr:colOff>57150</xdr:colOff>
      <xdr:row>3</xdr:row>
      <xdr:rowOff>19050</xdr:rowOff>
    </xdr:to>
    <xdr:pic>
      <xdr:nvPicPr>
        <xdr:cNvPr id="2" name="Picture 7" descr="TEJT60bw"/>
        <xdr:cNvPicPr preferRelativeResize="1">
          <a:picLocks noChangeAspect="1"/>
        </xdr:cNvPicPr>
      </xdr:nvPicPr>
      <xdr:blipFill>
        <a:blip r:embed="rId1"/>
        <a:stretch>
          <a:fillRect/>
        </a:stretch>
      </xdr:blipFill>
      <xdr:spPr>
        <a:xfrm>
          <a:off x="5772150" y="19050"/>
          <a:ext cx="571500" cy="571500"/>
        </a:xfrm>
        <a:prstGeom prst="rect">
          <a:avLst/>
        </a:prstGeom>
        <a:noFill/>
        <a:ln w="9525" cmpd="sng">
          <a:noFill/>
        </a:ln>
      </xdr:spPr>
    </xdr:pic>
    <xdr:clientData/>
  </xdr:twoCellAnchor>
  <xdr:twoCellAnchor editAs="oneCell">
    <xdr:from>
      <xdr:col>15</xdr:col>
      <xdr:colOff>200025</xdr:colOff>
      <xdr:row>0</xdr:row>
      <xdr:rowOff>19050</xdr:rowOff>
    </xdr:from>
    <xdr:to>
      <xdr:col>16</xdr:col>
      <xdr:colOff>57150</xdr:colOff>
      <xdr:row>3</xdr:row>
      <xdr:rowOff>19050</xdr:rowOff>
    </xdr:to>
    <xdr:pic>
      <xdr:nvPicPr>
        <xdr:cNvPr id="3" name="Picture 7" descr="TEJT60bw"/>
        <xdr:cNvPicPr preferRelativeResize="1">
          <a:picLocks noChangeAspect="1"/>
        </xdr:cNvPicPr>
      </xdr:nvPicPr>
      <xdr:blipFill>
        <a:blip r:embed="rId1"/>
        <a:stretch>
          <a:fillRect/>
        </a:stretch>
      </xdr:blipFill>
      <xdr:spPr>
        <a:xfrm>
          <a:off x="5772150" y="19050"/>
          <a:ext cx="571500" cy="5715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lsoncu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ek SetUp"/>
      <sheetName val="SetUp Officials"/>
      <sheetName val="B14 Plr List"/>
      <sheetName val="G14 Plr List"/>
      <sheetName val="U14 Offence Report"/>
      <sheetName val="B14 Si Main Draw Prep"/>
      <sheetName val="B14 Si Main 48&amp;64"/>
      <sheetName val="G14 Si Main Draw Prep"/>
      <sheetName val="G14 Si Main 48&amp;64"/>
      <sheetName val="B14 Si Qual Draw Prep"/>
      <sheetName val="B14 Si Qual 32&gt;4"/>
      <sheetName val="G14 Si Qual Draw Prep"/>
      <sheetName val="G14 Si Qual 32&gt;4"/>
      <sheetName val="B14 Do Main Draw Prep"/>
      <sheetName val="B14 Do Main 24&amp;32"/>
      <sheetName val="G14 Do Main Draw Prep"/>
      <sheetName val="G14 Do Main 24&amp;32"/>
      <sheetName val="B14 Si LL List"/>
      <sheetName val="B14 Do Alt List"/>
      <sheetName val="G14 Si LL List"/>
      <sheetName val="G14 Do Alt List"/>
    </sheetNames>
    <definedNames>
      <definedName name="Jun_Hide_CU"/>
      <definedName name="Jun_Show_CU"/>
    </definedNames>
    <sheetDataSet>
      <sheetData sheetId="0">
        <row r="6">
          <cell r="A6" t="str">
            <v>Wilson Cup 2009</v>
          </cell>
        </row>
        <row r="8">
          <cell r="A8" t="str">
            <v>Tennis Europe Junior Tour</v>
          </cell>
        </row>
        <row r="10">
          <cell r="A10">
            <v>39930</v>
          </cell>
          <cell r="C10" t="str">
            <v>Prague,Czech Rep.</v>
          </cell>
          <cell r="D10">
            <v>2</v>
          </cell>
          <cell r="E10" t="str">
            <v>Jaroslav Chmelík</v>
          </cell>
        </row>
      </sheetData>
      <sheetData sheetId="1">
        <row r="21">
          <cell r="P21" t="str">
            <v>Umpire</v>
          </cell>
        </row>
        <row r="22">
          <cell r="P22" t="str">
            <v>J Carboch</v>
          </cell>
        </row>
        <row r="23">
          <cell r="P23" t="str">
            <v>V Vaverka</v>
          </cell>
        </row>
        <row r="24">
          <cell r="P24" t="str">
            <v> </v>
          </cell>
        </row>
        <row r="25">
          <cell r="P25" t="str">
            <v> </v>
          </cell>
        </row>
        <row r="26">
          <cell r="P26" t="str">
            <v> </v>
          </cell>
        </row>
        <row r="27">
          <cell r="P27" t="str">
            <v> </v>
          </cell>
        </row>
        <row r="28">
          <cell r="P28" t="str">
            <v> </v>
          </cell>
        </row>
        <row r="29">
          <cell r="P29" t="str">
            <v> </v>
          </cell>
        </row>
        <row r="30">
          <cell r="P30" t="str">
            <v>None</v>
          </cell>
        </row>
      </sheetData>
      <sheetData sheetId="5">
        <row r="5">
          <cell r="R5">
            <v>16</v>
          </cell>
        </row>
        <row r="7">
          <cell r="A7">
            <v>1</v>
          </cell>
          <cell r="B7" t="str">
            <v>Routa</v>
          </cell>
          <cell r="C7" t="str">
            <v>Marek</v>
          </cell>
          <cell r="D7" t="str">
            <v>CZE</v>
          </cell>
          <cell r="E7">
            <v>34751</v>
          </cell>
          <cell r="K7">
            <v>0</v>
          </cell>
          <cell r="L7" t="str">
            <v>CZE9</v>
          </cell>
          <cell r="M7">
            <v>1</v>
          </cell>
          <cell r="N7">
            <v>1</v>
          </cell>
          <cell r="O7" t="str">
            <v>DA</v>
          </cell>
          <cell r="P7">
            <v>20</v>
          </cell>
          <cell r="Q7">
            <v>1</v>
          </cell>
          <cell r="R7">
            <v>1</v>
          </cell>
        </row>
        <row r="8">
          <cell r="A8">
            <v>2</v>
          </cell>
          <cell r="B8" t="str">
            <v>Djere</v>
          </cell>
          <cell r="C8" t="str">
            <v>Laslo</v>
          </cell>
          <cell r="D8" t="str">
            <v>SRB</v>
          </cell>
          <cell r="E8">
            <v>34852</v>
          </cell>
          <cell r="K8">
            <v>0</v>
          </cell>
          <cell r="L8" t="str">
            <v>SRB9</v>
          </cell>
          <cell r="M8">
            <v>2</v>
          </cell>
          <cell r="N8">
            <v>1</v>
          </cell>
          <cell r="O8" t="str">
            <v>DA</v>
          </cell>
          <cell r="P8">
            <v>25</v>
          </cell>
          <cell r="Q8">
            <v>1</v>
          </cell>
          <cell r="R8">
            <v>2</v>
          </cell>
        </row>
        <row r="9">
          <cell r="A9">
            <v>3</v>
          </cell>
          <cell r="B9" t="str">
            <v>Panak</v>
          </cell>
          <cell r="C9" t="str">
            <v>Yvo</v>
          </cell>
          <cell r="D9" t="str">
            <v>CZE</v>
          </cell>
          <cell r="E9">
            <v>34932</v>
          </cell>
          <cell r="K9">
            <v>0</v>
          </cell>
          <cell r="L9" t="str">
            <v>CZE9</v>
          </cell>
          <cell r="M9">
            <v>3</v>
          </cell>
          <cell r="N9">
            <v>1</v>
          </cell>
          <cell r="O9" t="str">
            <v>DA</v>
          </cell>
          <cell r="P9">
            <v>62</v>
          </cell>
          <cell r="Q9">
            <v>1</v>
          </cell>
          <cell r="R9">
            <v>3</v>
          </cell>
        </row>
        <row r="10">
          <cell r="A10">
            <v>4</v>
          </cell>
          <cell r="B10" t="str">
            <v>Zakirov</v>
          </cell>
          <cell r="C10" t="str">
            <v>Dinar</v>
          </cell>
          <cell r="D10" t="str">
            <v>RUS</v>
          </cell>
          <cell r="E10">
            <v>34733</v>
          </cell>
          <cell r="K10">
            <v>0</v>
          </cell>
          <cell r="L10" t="str">
            <v>RUS9</v>
          </cell>
          <cell r="M10">
            <v>4</v>
          </cell>
          <cell r="N10">
            <v>1</v>
          </cell>
          <cell r="O10" t="str">
            <v>DA</v>
          </cell>
          <cell r="P10">
            <v>63</v>
          </cell>
          <cell r="Q10">
            <v>1</v>
          </cell>
          <cell r="R10">
            <v>4</v>
          </cell>
        </row>
        <row r="11">
          <cell r="A11">
            <v>5</v>
          </cell>
          <cell r="B11" t="str">
            <v>Hobgarski</v>
          </cell>
          <cell r="C11" t="str">
            <v>Christopher</v>
          </cell>
          <cell r="D11" t="str">
            <v>GER</v>
          </cell>
          <cell r="E11">
            <v>34701</v>
          </cell>
          <cell r="K11">
            <v>0</v>
          </cell>
          <cell r="L11" t="str">
            <v>GER9</v>
          </cell>
          <cell r="M11">
            <v>5</v>
          </cell>
          <cell r="N11">
            <v>1</v>
          </cell>
          <cell r="O11" t="str">
            <v>DA</v>
          </cell>
          <cell r="P11">
            <v>81</v>
          </cell>
          <cell r="Q11">
            <v>1</v>
          </cell>
          <cell r="R11">
            <v>5</v>
          </cell>
        </row>
        <row r="12">
          <cell r="A12">
            <v>6</v>
          </cell>
          <cell r="B12" t="str">
            <v>Kozlov</v>
          </cell>
          <cell r="C12" t="str">
            <v>Anton</v>
          </cell>
          <cell r="D12" t="str">
            <v>RUS</v>
          </cell>
          <cell r="E12">
            <v>34777</v>
          </cell>
          <cell r="K12">
            <v>0</v>
          </cell>
          <cell r="L12" t="str">
            <v>RUS9</v>
          </cell>
          <cell r="M12">
            <v>6</v>
          </cell>
          <cell r="N12">
            <v>1</v>
          </cell>
          <cell r="O12" t="str">
            <v>DA</v>
          </cell>
          <cell r="P12">
            <v>82</v>
          </cell>
          <cell r="Q12">
            <v>1</v>
          </cell>
          <cell r="R12">
            <v>6</v>
          </cell>
        </row>
        <row r="13">
          <cell r="A13">
            <v>7</v>
          </cell>
          <cell r="B13" t="str">
            <v>Kulich</v>
          </cell>
          <cell r="C13" t="str">
            <v>Adam</v>
          </cell>
          <cell r="D13" t="str">
            <v>SVK</v>
          </cell>
          <cell r="E13">
            <v>34848</v>
          </cell>
          <cell r="K13">
            <v>0</v>
          </cell>
          <cell r="L13" t="str">
            <v>SVK9</v>
          </cell>
          <cell r="M13">
            <v>7</v>
          </cell>
          <cell r="N13">
            <v>1</v>
          </cell>
          <cell r="O13" t="str">
            <v>DA</v>
          </cell>
          <cell r="P13">
            <v>85</v>
          </cell>
          <cell r="Q13">
            <v>1</v>
          </cell>
          <cell r="R13">
            <v>7</v>
          </cell>
        </row>
        <row r="14">
          <cell r="A14">
            <v>8</v>
          </cell>
          <cell r="B14" t="str">
            <v>Filo</v>
          </cell>
          <cell r="C14" t="str">
            <v>Daniel</v>
          </cell>
          <cell r="D14" t="str">
            <v>CZE</v>
          </cell>
          <cell r="E14">
            <v>34812</v>
          </cell>
          <cell r="K14">
            <v>0</v>
          </cell>
          <cell r="L14" t="str">
            <v>CZE9</v>
          </cell>
          <cell r="M14">
            <v>8</v>
          </cell>
          <cell r="N14">
            <v>1</v>
          </cell>
          <cell r="O14" t="str">
            <v>DA</v>
          </cell>
          <cell r="P14">
            <v>95</v>
          </cell>
          <cell r="Q14">
            <v>1</v>
          </cell>
          <cell r="R14">
            <v>8</v>
          </cell>
        </row>
        <row r="15">
          <cell r="A15">
            <v>9</v>
          </cell>
          <cell r="B15" t="str">
            <v>Meinzer</v>
          </cell>
          <cell r="C15" t="str">
            <v>Jonas</v>
          </cell>
          <cell r="D15" t="str">
            <v>GER</v>
          </cell>
          <cell r="E15">
            <v>34796</v>
          </cell>
          <cell r="K15">
            <v>0</v>
          </cell>
          <cell r="L15" t="str">
            <v>GER9</v>
          </cell>
          <cell r="M15">
            <v>9</v>
          </cell>
          <cell r="N15">
            <v>1</v>
          </cell>
          <cell r="O15" t="str">
            <v>DA</v>
          </cell>
          <cell r="P15">
            <v>103</v>
          </cell>
          <cell r="Q15">
            <v>1</v>
          </cell>
          <cell r="R15">
            <v>9</v>
          </cell>
        </row>
        <row r="16">
          <cell r="A16">
            <v>10</v>
          </cell>
          <cell r="B16" t="str">
            <v>Apostol</v>
          </cell>
          <cell r="C16" t="str">
            <v>Andrei</v>
          </cell>
          <cell r="D16" t="str">
            <v>ROU</v>
          </cell>
          <cell r="E16">
            <v>34755</v>
          </cell>
          <cell r="K16">
            <v>0</v>
          </cell>
          <cell r="L16" t="str">
            <v>ROU9</v>
          </cell>
          <cell r="M16">
            <v>10</v>
          </cell>
          <cell r="N16">
            <v>1</v>
          </cell>
          <cell r="O16" t="str">
            <v>DA</v>
          </cell>
          <cell r="P16">
            <v>132</v>
          </cell>
          <cell r="Q16">
            <v>1</v>
          </cell>
          <cell r="R16">
            <v>10</v>
          </cell>
        </row>
        <row r="17">
          <cell r="A17">
            <v>11</v>
          </cell>
          <cell r="B17" t="str">
            <v>Blasko</v>
          </cell>
          <cell r="C17" t="str">
            <v>Martin</v>
          </cell>
          <cell r="D17" t="str">
            <v>SVK</v>
          </cell>
          <cell r="E17">
            <v>35071</v>
          </cell>
          <cell r="K17">
            <v>0</v>
          </cell>
          <cell r="L17" t="str">
            <v>SVK9</v>
          </cell>
          <cell r="M17">
            <v>11</v>
          </cell>
          <cell r="N17">
            <v>1</v>
          </cell>
          <cell r="O17" t="str">
            <v>DA</v>
          </cell>
          <cell r="P17">
            <v>135</v>
          </cell>
          <cell r="Q17">
            <v>1</v>
          </cell>
          <cell r="R17">
            <v>11</v>
          </cell>
        </row>
        <row r="18">
          <cell r="A18">
            <v>12</v>
          </cell>
          <cell r="B18" t="str">
            <v>Choinski</v>
          </cell>
          <cell r="C18" t="str">
            <v>Jan</v>
          </cell>
          <cell r="D18" t="str">
            <v>GER</v>
          </cell>
          <cell r="E18">
            <v>35226</v>
          </cell>
          <cell r="K18">
            <v>0</v>
          </cell>
          <cell r="L18" t="str">
            <v>GER9</v>
          </cell>
          <cell r="M18">
            <v>12</v>
          </cell>
          <cell r="N18">
            <v>1</v>
          </cell>
          <cell r="O18" t="str">
            <v>DA</v>
          </cell>
          <cell r="P18">
            <v>155</v>
          </cell>
          <cell r="Q18">
            <v>1</v>
          </cell>
          <cell r="R18">
            <v>12</v>
          </cell>
        </row>
        <row r="19">
          <cell r="A19">
            <v>13</v>
          </cell>
          <cell r="B19" t="str">
            <v>Nagy</v>
          </cell>
          <cell r="C19" t="str">
            <v>Oliver</v>
          </cell>
          <cell r="D19" t="str">
            <v>SVK</v>
          </cell>
          <cell r="E19">
            <v>35198</v>
          </cell>
          <cell r="K19">
            <v>0</v>
          </cell>
          <cell r="L19" t="str">
            <v>SVK9</v>
          </cell>
          <cell r="M19">
            <v>13</v>
          </cell>
          <cell r="N19">
            <v>1</v>
          </cell>
          <cell r="O19" t="str">
            <v>DA</v>
          </cell>
          <cell r="P19">
            <v>156</v>
          </cell>
          <cell r="Q19">
            <v>1</v>
          </cell>
          <cell r="R19">
            <v>13</v>
          </cell>
        </row>
        <row r="20">
          <cell r="A20">
            <v>14</v>
          </cell>
          <cell r="B20" t="str">
            <v>Tekavec</v>
          </cell>
          <cell r="C20" t="str">
            <v>Max</v>
          </cell>
          <cell r="D20" t="str">
            <v>SLO</v>
          </cell>
          <cell r="E20">
            <v>35146</v>
          </cell>
          <cell r="K20">
            <v>0</v>
          </cell>
          <cell r="L20" t="str">
            <v>SLO9</v>
          </cell>
          <cell r="M20">
            <v>14</v>
          </cell>
          <cell r="N20">
            <v>1</v>
          </cell>
          <cell r="O20" t="str">
            <v>DA</v>
          </cell>
          <cell r="P20">
            <v>158</v>
          </cell>
          <cell r="Q20">
            <v>1</v>
          </cell>
          <cell r="R20">
            <v>14</v>
          </cell>
        </row>
        <row r="21">
          <cell r="A21">
            <v>15</v>
          </cell>
          <cell r="B21" t="str">
            <v>Varhanik</v>
          </cell>
          <cell r="C21" t="str">
            <v>Dominik</v>
          </cell>
          <cell r="D21" t="str">
            <v>CZE</v>
          </cell>
          <cell r="E21">
            <v>34848</v>
          </cell>
          <cell r="K21">
            <v>0</v>
          </cell>
          <cell r="L21" t="str">
            <v>CZE9</v>
          </cell>
          <cell r="M21">
            <v>15</v>
          </cell>
          <cell r="N21">
            <v>1</v>
          </cell>
          <cell r="O21" t="str">
            <v>DA</v>
          </cell>
          <cell r="P21">
            <v>172</v>
          </cell>
          <cell r="Q21">
            <v>1</v>
          </cell>
          <cell r="R21">
            <v>15</v>
          </cell>
        </row>
        <row r="22">
          <cell r="A22">
            <v>16</v>
          </cell>
          <cell r="B22" t="str">
            <v>Oravec</v>
          </cell>
          <cell r="C22" t="str">
            <v>Jakub</v>
          </cell>
          <cell r="D22" t="str">
            <v>SVK</v>
          </cell>
          <cell r="E22">
            <v>34799</v>
          </cell>
          <cell r="K22">
            <v>0</v>
          </cell>
          <cell r="L22" t="str">
            <v>SVK9</v>
          </cell>
          <cell r="M22">
            <v>16</v>
          </cell>
          <cell r="N22">
            <v>1</v>
          </cell>
          <cell r="O22" t="str">
            <v>DA</v>
          </cell>
          <cell r="P22">
            <v>182</v>
          </cell>
          <cell r="Q22">
            <v>1</v>
          </cell>
          <cell r="R22">
            <v>16</v>
          </cell>
        </row>
        <row r="23">
          <cell r="A23">
            <v>17</v>
          </cell>
          <cell r="B23" t="str">
            <v>Marterer</v>
          </cell>
          <cell r="C23" t="str">
            <v>Maximillian</v>
          </cell>
          <cell r="D23" t="str">
            <v>GER</v>
          </cell>
          <cell r="E23">
            <v>34865</v>
          </cell>
          <cell r="K23">
            <v>0</v>
          </cell>
          <cell r="L23" t="str">
            <v>GER9</v>
          </cell>
          <cell r="M23">
            <v>999</v>
          </cell>
          <cell r="N23">
            <v>1</v>
          </cell>
          <cell r="O23" t="str">
            <v>DA</v>
          </cell>
          <cell r="P23">
            <v>206</v>
          </cell>
          <cell r="Q23">
            <v>1</v>
          </cell>
        </row>
        <row r="24">
          <cell r="A24">
            <v>18</v>
          </cell>
          <cell r="B24" t="str">
            <v>Bouda</v>
          </cell>
          <cell r="C24" t="str">
            <v>Daniel</v>
          </cell>
          <cell r="D24" t="str">
            <v>CZE</v>
          </cell>
          <cell r="E24">
            <v>34791</v>
          </cell>
          <cell r="K24">
            <v>0</v>
          </cell>
          <cell r="L24" t="str">
            <v>CZE9</v>
          </cell>
          <cell r="M24">
            <v>999</v>
          </cell>
          <cell r="N24">
            <v>1</v>
          </cell>
          <cell r="O24" t="str">
            <v>DA</v>
          </cell>
          <cell r="P24">
            <v>208</v>
          </cell>
          <cell r="Q24">
            <v>1</v>
          </cell>
        </row>
        <row r="25">
          <cell r="A25">
            <v>19</v>
          </cell>
          <cell r="B25" t="str">
            <v>Selecky</v>
          </cell>
          <cell r="C25" t="str">
            <v>Matej</v>
          </cell>
          <cell r="D25" t="str">
            <v>SVK</v>
          </cell>
          <cell r="E25">
            <v>34870</v>
          </cell>
          <cell r="K25">
            <v>0</v>
          </cell>
          <cell r="L25" t="str">
            <v>SVK9</v>
          </cell>
          <cell r="M25">
            <v>999</v>
          </cell>
          <cell r="N25">
            <v>1</v>
          </cell>
          <cell r="O25" t="str">
            <v>DA</v>
          </cell>
          <cell r="P25">
            <v>229</v>
          </cell>
          <cell r="Q25">
            <v>1</v>
          </cell>
        </row>
        <row r="26">
          <cell r="A26">
            <v>20</v>
          </cell>
          <cell r="B26" t="str">
            <v>Moser</v>
          </cell>
          <cell r="C26" t="str">
            <v>Nicolas</v>
          </cell>
          <cell r="D26" t="str">
            <v>GER</v>
          </cell>
          <cell r="E26">
            <v>34795</v>
          </cell>
          <cell r="K26">
            <v>0</v>
          </cell>
          <cell r="L26" t="str">
            <v>GER9</v>
          </cell>
          <cell r="M26">
            <v>999</v>
          </cell>
          <cell r="N26">
            <v>1</v>
          </cell>
          <cell r="O26" t="str">
            <v>DA</v>
          </cell>
          <cell r="P26">
            <v>231</v>
          </cell>
          <cell r="Q26">
            <v>1</v>
          </cell>
        </row>
        <row r="27">
          <cell r="A27">
            <v>21</v>
          </cell>
          <cell r="B27" t="str">
            <v>Janezic</v>
          </cell>
          <cell r="C27" t="str">
            <v>Dorjan Tomaz</v>
          </cell>
          <cell r="D27" t="str">
            <v>SLO</v>
          </cell>
          <cell r="E27">
            <v>34997</v>
          </cell>
          <cell r="K27">
            <v>0</v>
          </cell>
          <cell r="L27" t="str">
            <v>SLO9</v>
          </cell>
          <cell r="M27">
            <v>999</v>
          </cell>
          <cell r="N27">
            <v>1</v>
          </cell>
          <cell r="O27" t="str">
            <v>DA</v>
          </cell>
          <cell r="P27">
            <v>233</v>
          </cell>
          <cell r="Q27">
            <v>1</v>
          </cell>
        </row>
        <row r="28">
          <cell r="A28">
            <v>22</v>
          </cell>
          <cell r="B28" t="str">
            <v>Averkiev</v>
          </cell>
          <cell r="C28" t="str">
            <v>Alexander</v>
          </cell>
          <cell r="D28" t="str">
            <v>SWE</v>
          </cell>
          <cell r="E28">
            <v>34815</v>
          </cell>
          <cell r="K28">
            <v>0</v>
          </cell>
          <cell r="L28" t="str">
            <v>SWE9</v>
          </cell>
          <cell r="M28">
            <v>999</v>
          </cell>
          <cell r="N28">
            <v>1</v>
          </cell>
          <cell r="O28" t="str">
            <v>DA</v>
          </cell>
          <cell r="P28">
            <v>255</v>
          </cell>
          <cell r="Q28">
            <v>1</v>
          </cell>
        </row>
        <row r="29">
          <cell r="A29">
            <v>23</v>
          </cell>
          <cell r="B29" t="str">
            <v>Kučera</v>
          </cell>
          <cell r="C29" t="str">
            <v>Vojtech</v>
          </cell>
          <cell r="D29" t="str">
            <v>CZE</v>
          </cell>
          <cell r="E29">
            <v>34724</v>
          </cell>
          <cell r="K29">
            <v>0</v>
          </cell>
          <cell r="L29" t="str">
            <v>CZE9</v>
          </cell>
          <cell r="M29">
            <v>999</v>
          </cell>
          <cell r="N29">
            <v>1</v>
          </cell>
          <cell r="O29" t="str">
            <v>DA</v>
          </cell>
          <cell r="P29">
            <v>301</v>
          </cell>
          <cell r="Q29">
            <v>1</v>
          </cell>
        </row>
        <row r="30">
          <cell r="A30">
            <v>24</v>
          </cell>
          <cell r="B30" t="str">
            <v>Ledr</v>
          </cell>
          <cell r="C30" t="str">
            <v>David</v>
          </cell>
          <cell r="D30" t="str">
            <v>GER</v>
          </cell>
          <cell r="E30">
            <v>34867</v>
          </cell>
          <cell r="K30">
            <v>0</v>
          </cell>
          <cell r="L30" t="str">
            <v>GER9</v>
          </cell>
          <cell r="M30">
            <v>999</v>
          </cell>
          <cell r="N30">
            <v>1</v>
          </cell>
          <cell r="O30" t="str">
            <v>DA</v>
          </cell>
          <cell r="P30">
            <v>301</v>
          </cell>
          <cell r="Q30">
            <v>1</v>
          </cell>
        </row>
        <row r="31">
          <cell r="A31">
            <v>25</v>
          </cell>
          <cell r="B31" t="str">
            <v>Miedler</v>
          </cell>
          <cell r="C31" t="str">
            <v>Lucas</v>
          </cell>
          <cell r="D31" t="str">
            <v>AUT</v>
          </cell>
          <cell r="E31">
            <v>35237</v>
          </cell>
          <cell r="K31">
            <v>0</v>
          </cell>
          <cell r="L31" t="str">
            <v>AUT9</v>
          </cell>
          <cell r="M31">
            <v>999</v>
          </cell>
          <cell r="N31">
            <v>1</v>
          </cell>
          <cell r="O31" t="str">
            <v>DA</v>
          </cell>
          <cell r="P31">
            <v>353</v>
          </cell>
          <cell r="Q31">
            <v>1</v>
          </cell>
        </row>
        <row r="32">
          <cell r="A32">
            <v>26</v>
          </cell>
          <cell r="B32" t="str">
            <v>Cvik</v>
          </cell>
          <cell r="C32" t="str">
            <v>Patrik</v>
          </cell>
          <cell r="D32" t="str">
            <v>SVK</v>
          </cell>
          <cell r="E32">
            <v>34722</v>
          </cell>
          <cell r="K32">
            <v>0</v>
          </cell>
          <cell r="L32" t="str">
            <v>SVK9</v>
          </cell>
          <cell r="M32">
            <v>999</v>
          </cell>
          <cell r="N32">
            <v>1</v>
          </cell>
          <cell r="O32" t="str">
            <v>WC</v>
          </cell>
          <cell r="P32">
            <v>405</v>
          </cell>
          <cell r="Q32">
            <v>2</v>
          </cell>
        </row>
        <row r="33">
          <cell r="A33">
            <v>27</v>
          </cell>
          <cell r="B33" t="str">
            <v>Staubert</v>
          </cell>
          <cell r="C33" t="str">
            <v>Pavel</v>
          </cell>
          <cell r="D33" t="str">
            <v>CZE</v>
          </cell>
          <cell r="E33">
            <v>35075</v>
          </cell>
          <cell r="K33">
            <v>0</v>
          </cell>
          <cell r="L33" t="str">
            <v>CZE9</v>
          </cell>
          <cell r="M33">
            <v>999</v>
          </cell>
          <cell r="N33">
            <v>1</v>
          </cell>
          <cell r="O33" t="str">
            <v>DA</v>
          </cell>
          <cell r="P33">
            <v>429</v>
          </cell>
          <cell r="Q33">
            <v>1</v>
          </cell>
        </row>
        <row r="34">
          <cell r="A34">
            <v>28</v>
          </cell>
          <cell r="B34" t="str">
            <v>Worner</v>
          </cell>
          <cell r="C34" t="str">
            <v>Paul</v>
          </cell>
          <cell r="D34" t="str">
            <v>GER</v>
          </cell>
          <cell r="E34">
            <v>35300</v>
          </cell>
          <cell r="K34">
            <v>0</v>
          </cell>
          <cell r="L34" t="str">
            <v>GER9</v>
          </cell>
          <cell r="M34">
            <v>999</v>
          </cell>
          <cell r="N34">
            <v>1</v>
          </cell>
          <cell r="O34" t="str">
            <v>DA</v>
          </cell>
          <cell r="P34">
            <v>484</v>
          </cell>
          <cell r="Q34">
            <v>1</v>
          </cell>
        </row>
        <row r="35">
          <cell r="A35">
            <v>29</v>
          </cell>
          <cell r="B35" t="str">
            <v>Marko</v>
          </cell>
          <cell r="C35" t="str">
            <v>Michal</v>
          </cell>
          <cell r="D35" t="str">
            <v>SVK</v>
          </cell>
          <cell r="E35">
            <v>35414</v>
          </cell>
          <cell r="K35">
            <v>0</v>
          </cell>
          <cell r="L35" t="str">
            <v>SVK9</v>
          </cell>
          <cell r="M35">
            <v>999</v>
          </cell>
          <cell r="N35">
            <v>1</v>
          </cell>
          <cell r="O35" t="str">
            <v>WC</v>
          </cell>
          <cell r="P35">
            <v>485</v>
          </cell>
          <cell r="Q35">
            <v>2</v>
          </cell>
        </row>
        <row r="36">
          <cell r="A36">
            <v>30</v>
          </cell>
          <cell r="B36" t="str">
            <v>Wehnelt</v>
          </cell>
          <cell r="C36" t="str">
            <v>Kai</v>
          </cell>
          <cell r="D36" t="str">
            <v>GER</v>
          </cell>
          <cell r="E36">
            <v>35030</v>
          </cell>
          <cell r="K36">
            <v>0</v>
          </cell>
          <cell r="L36" t="str">
            <v>GER9</v>
          </cell>
          <cell r="M36">
            <v>999</v>
          </cell>
          <cell r="N36">
            <v>1</v>
          </cell>
          <cell r="O36" t="str">
            <v>WC</v>
          </cell>
          <cell r="P36">
            <v>490</v>
          </cell>
          <cell r="Q36">
            <v>2</v>
          </cell>
        </row>
        <row r="37">
          <cell r="A37">
            <v>31</v>
          </cell>
          <cell r="B37" t="str">
            <v>Derkas</v>
          </cell>
          <cell r="C37" t="str">
            <v>Zdenek</v>
          </cell>
          <cell r="D37" t="str">
            <v>CZE</v>
          </cell>
          <cell r="E37">
            <v>35185</v>
          </cell>
          <cell r="K37">
            <v>0</v>
          </cell>
          <cell r="L37" t="str">
            <v>CZE9</v>
          </cell>
          <cell r="M37">
            <v>999</v>
          </cell>
          <cell r="N37">
            <v>1</v>
          </cell>
          <cell r="O37" t="str">
            <v>DA</v>
          </cell>
          <cell r="Q37">
            <v>1</v>
          </cell>
        </row>
        <row r="38">
          <cell r="A38">
            <v>32</v>
          </cell>
          <cell r="B38" t="str">
            <v>Slezak</v>
          </cell>
          <cell r="C38" t="str">
            <v>Vaclav</v>
          </cell>
          <cell r="D38" t="str">
            <v>CZE</v>
          </cell>
          <cell r="E38">
            <v>35083</v>
          </cell>
          <cell r="K38">
            <v>0</v>
          </cell>
          <cell r="L38" t="str">
            <v>CZE9</v>
          </cell>
          <cell r="M38">
            <v>999</v>
          </cell>
          <cell r="N38">
            <v>1</v>
          </cell>
          <cell r="O38" t="str">
            <v>DA</v>
          </cell>
          <cell r="Q38">
            <v>1</v>
          </cell>
        </row>
        <row r="39">
          <cell r="A39">
            <v>33</v>
          </cell>
          <cell r="B39" t="str">
            <v>Kellovsky</v>
          </cell>
          <cell r="C39" t="str">
            <v>Dominik</v>
          </cell>
          <cell r="D39" t="str">
            <v>CZE</v>
          </cell>
          <cell r="E39">
            <v>35270</v>
          </cell>
          <cell r="K39">
            <v>0</v>
          </cell>
          <cell r="L39" t="str">
            <v>CZE9</v>
          </cell>
          <cell r="M39">
            <v>999</v>
          </cell>
          <cell r="N39">
            <v>1</v>
          </cell>
          <cell r="O39" t="str">
            <v>DA</v>
          </cell>
          <cell r="Q39">
            <v>1</v>
          </cell>
        </row>
        <row r="40">
          <cell r="A40">
            <v>34</v>
          </cell>
          <cell r="B40" t="str">
            <v>Kiss</v>
          </cell>
          <cell r="C40" t="str">
            <v>David</v>
          </cell>
          <cell r="D40" t="str">
            <v>CZE</v>
          </cell>
          <cell r="E40">
            <v>34735</v>
          </cell>
          <cell r="K40">
            <v>0</v>
          </cell>
          <cell r="L40" t="str">
            <v>CZE9</v>
          </cell>
          <cell r="M40">
            <v>999</v>
          </cell>
          <cell r="N40">
            <v>1</v>
          </cell>
          <cell r="O40" t="str">
            <v>DA</v>
          </cell>
          <cell r="Q40">
            <v>1</v>
          </cell>
        </row>
        <row r="41">
          <cell r="A41">
            <v>35</v>
          </cell>
          <cell r="B41" t="str">
            <v>Gengel</v>
          </cell>
          <cell r="C41" t="str">
            <v>Marek</v>
          </cell>
          <cell r="D41" t="str">
            <v>CZE</v>
          </cell>
          <cell r="E41">
            <v>34959</v>
          </cell>
          <cell r="K41">
            <v>0</v>
          </cell>
          <cell r="L41" t="str">
            <v>CZE9</v>
          </cell>
          <cell r="M41">
            <v>999</v>
          </cell>
          <cell r="N41">
            <v>1</v>
          </cell>
          <cell r="O41" t="str">
            <v>DA</v>
          </cell>
          <cell r="Q41">
            <v>1</v>
          </cell>
        </row>
        <row r="42">
          <cell r="A42">
            <v>36</v>
          </cell>
          <cell r="B42" t="str">
            <v>Pervolarakis</v>
          </cell>
          <cell r="C42" t="str">
            <v>Michalis</v>
          </cell>
          <cell r="D42" t="str">
            <v>GRE</v>
          </cell>
          <cell r="E42">
            <v>35222</v>
          </cell>
          <cell r="K42">
            <v>0</v>
          </cell>
          <cell r="L42" t="str">
            <v>GRE9</v>
          </cell>
          <cell r="M42">
            <v>999</v>
          </cell>
          <cell r="N42">
            <v>1</v>
          </cell>
          <cell r="O42" t="str">
            <v>DA</v>
          </cell>
          <cell r="Q42">
            <v>1</v>
          </cell>
        </row>
        <row r="43">
          <cell r="A43">
            <v>37</v>
          </cell>
          <cell r="B43" t="str">
            <v>Hrdina</v>
          </cell>
          <cell r="C43" t="str">
            <v>Martin</v>
          </cell>
          <cell r="D43" t="str">
            <v>CZE</v>
          </cell>
          <cell r="E43">
            <v>34737</v>
          </cell>
          <cell r="K43">
            <v>0</v>
          </cell>
          <cell r="L43" t="str">
            <v>CZE9</v>
          </cell>
          <cell r="M43">
            <v>999</v>
          </cell>
          <cell r="N43">
            <v>1</v>
          </cell>
          <cell r="O43" t="str">
            <v>Q</v>
          </cell>
          <cell r="Q43">
            <v>4</v>
          </cell>
        </row>
        <row r="44">
          <cell r="A44">
            <v>38</v>
          </cell>
          <cell r="B44" t="str">
            <v>Marangoni</v>
          </cell>
          <cell r="C44" t="str">
            <v>Matteo</v>
          </cell>
          <cell r="D44" t="str">
            <v>ITA</v>
          </cell>
          <cell r="E44">
            <v>34862</v>
          </cell>
          <cell r="K44">
            <v>0</v>
          </cell>
          <cell r="L44" t="str">
            <v>ITA9</v>
          </cell>
          <cell r="M44">
            <v>999</v>
          </cell>
          <cell r="N44">
            <v>1</v>
          </cell>
          <cell r="O44" t="str">
            <v>Q</v>
          </cell>
          <cell r="Q44">
            <v>4</v>
          </cell>
        </row>
        <row r="45">
          <cell r="A45">
            <v>39</v>
          </cell>
          <cell r="B45" t="str">
            <v>Obert</v>
          </cell>
          <cell r="C45" t="str">
            <v>Adrian</v>
          </cell>
          <cell r="D45" t="str">
            <v>GER</v>
          </cell>
          <cell r="E45">
            <v>34777</v>
          </cell>
          <cell r="K45">
            <v>0</v>
          </cell>
          <cell r="L45" t="str">
            <v>GER9</v>
          </cell>
          <cell r="M45">
            <v>999</v>
          </cell>
          <cell r="N45">
            <v>1</v>
          </cell>
          <cell r="O45" t="str">
            <v>Q</v>
          </cell>
          <cell r="Q45">
            <v>4</v>
          </cell>
        </row>
        <row r="46">
          <cell r="A46">
            <v>40</v>
          </cell>
          <cell r="B46" t="str">
            <v>Krejci</v>
          </cell>
          <cell r="C46" t="str">
            <v>Lukas</v>
          </cell>
          <cell r="D46" t="str">
            <v>CZE</v>
          </cell>
          <cell r="E46">
            <v>35040</v>
          </cell>
          <cell r="K46">
            <v>0</v>
          </cell>
          <cell r="L46" t="str">
            <v>CZE9</v>
          </cell>
          <cell r="M46">
            <v>999</v>
          </cell>
          <cell r="N46">
            <v>1</v>
          </cell>
          <cell r="O46" t="str">
            <v>Q</v>
          </cell>
          <cell r="Q46">
            <v>4</v>
          </cell>
        </row>
        <row r="47">
          <cell r="A47">
            <v>41</v>
          </cell>
          <cell r="B47" t="str">
            <v>Dusek</v>
          </cell>
          <cell r="C47" t="str">
            <v>Ondrej</v>
          </cell>
          <cell r="D47" t="str">
            <v>CZE</v>
          </cell>
          <cell r="E47">
            <v>35048</v>
          </cell>
          <cell r="K47">
            <v>0</v>
          </cell>
          <cell r="L47" t="str">
            <v>CZE9</v>
          </cell>
          <cell r="M47">
            <v>999</v>
          </cell>
          <cell r="N47">
            <v>1</v>
          </cell>
          <cell r="O47" t="str">
            <v>Q</v>
          </cell>
          <cell r="Q47">
            <v>4</v>
          </cell>
        </row>
        <row r="48">
          <cell r="A48">
            <v>42</v>
          </cell>
          <cell r="B48" t="str">
            <v>Giuliato</v>
          </cell>
          <cell r="C48" t="str">
            <v>Alessandro</v>
          </cell>
          <cell r="D48" t="str">
            <v>ITA</v>
          </cell>
          <cell r="E48">
            <v>35396</v>
          </cell>
          <cell r="K48">
            <v>0</v>
          </cell>
          <cell r="L48" t="str">
            <v>ITA9</v>
          </cell>
          <cell r="M48">
            <v>999</v>
          </cell>
          <cell r="N48">
            <v>1</v>
          </cell>
          <cell r="O48" t="str">
            <v>Q</v>
          </cell>
          <cell r="Q48">
            <v>4</v>
          </cell>
        </row>
        <row r="49">
          <cell r="A49">
            <v>43</v>
          </cell>
          <cell r="B49" t="str">
            <v>Filipsky</v>
          </cell>
          <cell r="C49" t="str">
            <v>Jakub</v>
          </cell>
          <cell r="D49" t="str">
            <v>CZE</v>
          </cell>
          <cell r="E49">
            <v>34862</v>
          </cell>
          <cell r="K49">
            <v>0</v>
          </cell>
          <cell r="L49" t="str">
            <v>CZE9</v>
          </cell>
          <cell r="M49">
            <v>999</v>
          </cell>
          <cell r="N49">
            <v>1</v>
          </cell>
          <cell r="O49" t="str">
            <v>Q</v>
          </cell>
          <cell r="Q49">
            <v>4</v>
          </cell>
        </row>
        <row r="50">
          <cell r="A50">
            <v>44</v>
          </cell>
          <cell r="B50" t="str">
            <v>Taravan</v>
          </cell>
          <cell r="C50" t="str">
            <v>Nikita</v>
          </cell>
          <cell r="D50" t="str">
            <v>KGZ</v>
          </cell>
          <cell r="E50">
            <v>35129</v>
          </cell>
          <cell r="K50">
            <v>0</v>
          </cell>
          <cell r="L50" t="str">
            <v>KGZ9</v>
          </cell>
          <cell r="M50">
            <v>999</v>
          </cell>
          <cell r="N50">
            <v>1</v>
          </cell>
          <cell r="O50" t="str">
            <v>Q</v>
          </cell>
          <cell r="Q50">
            <v>4</v>
          </cell>
        </row>
        <row r="51">
          <cell r="A51">
            <v>45</v>
          </cell>
          <cell r="B51" t="str">
            <v>Laga</v>
          </cell>
          <cell r="C51" t="str">
            <v>Roman</v>
          </cell>
          <cell r="D51" t="str">
            <v>GER</v>
          </cell>
          <cell r="E51">
            <v>34715</v>
          </cell>
          <cell r="K51">
            <v>0</v>
          </cell>
          <cell r="L51" t="str">
            <v>GER9</v>
          </cell>
          <cell r="M51">
            <v>999</v>
          </cell>
          <cell r="N51">
            <v>1</v>
          </cell>
          <cell r="O51" t="str">
            <v>WC</v>
          </cell>
          <cell r="Q51">
            <v>2</v>
          </cell>
        </row>
        <row r="52">
          <cell r="A52">
            <v>46</v>
          </cell>
          <cell r="B52" t="str">
            <v>Jetel</v>
          </cell>
          <cell r="C52" t="str">
            <v>Michal</v>
          </cell>
          <cell r="D52" t="str">
            <v>CZE</v>
          </cell>
          <cell r="E52">
            <v>35078</v>
          </cell>
          <cell r="K52">
            <v>0</v>
          </cell>
          <cell r="L52" t="str">
            <v>CZE9</v>
          </cell>
          <cell r="M52">
            <v>999</v>
          </cell>
          <cell r="N52">
            <v>1</v>
          </cell>
          <cell r="O52" t="str">
            <v>WC</v>
          </cell>
          <cell r="Q52">
            <v>2</v>
          </cell>
        </row>
        <row r="53">
          <cell r="A53">
            <v>47</v>
          </cell>
          <cell r="B53" t="str">
            <v>Herzan</v>
          </cell>
          <cell r="C53" t="str">
            <v>Miroslav</v>
          </cell>
          <cell r="D53" t="str">
            <v>CZE</v>
          </cell>
          <cell r="E53">
            <v>34873</v>
          </cell>
          <cell r="K53">
            <v>0</v>
          </cell>
          <cell r="L53" t="str">
            <v>CZE9</v>
          </cell>
          <cell r="M53">
            <v>999</v>
          </cell>
          <cell r="N53">
            <v>1</v>
          </cell>
          <cell r="O53" t="str">
            <v>WC</v>
          </cell>
          <cell r="Q53">
            <v>2</v>
          </cell>
        </row>
        <row r="54">
          <cell r="A54">
            <v>48</v>
          </cell>
          <cell r="B54" t="str">
            <v>Vidmanov</v>
          </cell>
          <cell r="C54" t="str">
            <v>Vasily</v>
          </cell>
          <cell r="D54" t="str">
            <v>RUS</v>
          </cell>
          <cell r="E54">
            <v>35291</v>
          </cell>
          <cell r="K54">
            <v>0</v>
          </cell>
          <cell r="L54" t="str">
            <v>RUS9</v>
          </cell>
          <cell r="M54">
            <v>999</v>
          </cell>
          <cell r="N54">
            <v>1</v>
          </cell>
          <cell r="O54" t="str">
            <v>LL</v>
          </cell>
          <cell r="Q54">
            <v>5</v>
          </cell>
        </row>
        <row r="55">
          <cell r="A55">
            <v>49</v>
          </cell>
          <cell r="B55" t="str">
            <v>BYE</v>
          </cell>
          <cell r="K55">
            <v>0</v>
          </cell>
          <cell r="L55" t="str">
            <v>ZZZ9</v>
          </cell>
          <cell r="M55">
            <v>999</v>
          </cell>
          <cell r="N55">
            <v>999</v>
          </cell>
          <cell r="Q55">
            <v>999</v>
          </cell>
        </row>
        <row r="56">
          <cell r="A56">
            <v>50</v>
          </cell>
          <cell r="K56">
            <v>0</v>
          </cell>
          <cell r="L56" t="str">
            <v>ZZZ9</v>
          </cell>
          <cell r="M56">
            <v>999</v>
          </cell>
          <cell r="N56">
            <v>999</v>
          </cell>
          <cell r="Q56">
            <v>999</v>
          </cell>
        </row>
        <row r="57">
          <cell r="A57">
            <v>51</v>
          </cell>
          <cell r="K57">
            <v>0</v>
          </cell>
          <cell r="L57" t="str">
            <v>ZZZ9</v>
          </cell>
          <cell r="M57">
            <v>999</v>
          </cell>
          <cell r="N57">
            <v>999</v>
          </cell>
          <cell r="Q57">
            <v>999</v>
          </cell>
        </row>
        <row r="58">
          <cell r="A58">
            <v>52</v>
          </cell>
          <cell r="K58">
            <v>0</v>
          </cell>
          <cell r="L58" t="str">
            <v>ZZZ9</v>
          </cell>
          <cell r="M58">
            <v>999</v>
          </cell>
          <cell r="N58">
            <v>999</v>
          </cell>
          <cell r="Q58">
            <v>999</v>
          </cell>
        </row>
        <row r="59">
          <cell r="A59">
            <v>53</v>
          </cell>
          <cell r="K59">
            <v>0</v>
          </cell>
          <cell r="L59" t="str">
            <v>ZZZ9</v>
          </cell>
          <cell r="M59">
            <v>999</v>
          </cell>
          <cell r="N59">
            <v>999</v>
          </cell>
          <cell r="Q59">
            <v>999</v>
          </cell>
        </row>
        <row r="60">
          <cell r="A60">
            <v>54</v>
          </cell>
          <cell r="K60">
            <v>0</v>
          </cell>
          <cell r="L60" t="str">
            <v>ZZZ9</v>
          </cell>
          <cell r="M60">
            <v>999</v>
          </cell>
          <cell r="N60">
            <v>999</v>
          </cell>
          <cell r="Q60">
            <v>999</v>
          </cell>
        </row>
        <row r="61">
          <cell r="A61">
            <v>55</v>
          </cell>
          <cell r="K61">
            <v>0</v>
          </cell>
          <cell r="L61" t="str">
            <v>ZZZ9</v>
          </cell>
          <cell r="M61">
            <v>999</v>
          </cell>
          <cell r="N61">
            <v>999</v>
          </cell>
          <cell r="Q61">
            <v>999</v>
          </cell>
        </row>
        <row r="62">
          <cell r="A62">
            <v>56</v>
          </cell>
          <cell r="K62">
            <v>0</v>
          </cell>
          <cell r="L62" t="str">
            <v>ZZZ9</v>
          </cell>
          <cell r="M62">
            <v>999</v>
          </cell>
          <cell r="N62">
            <v>999</v>
          </cell>
          <cell r="Q62">
            <v>999</v>
          </cell>
        </row>
        <row r="63">
          <cell r="A63">
            <v>57</v>
          </cell>
          <cell r="K63">
            <v>0</v>
          </cell>
          <cell r="L63" t="str">
            <v>ZZZ9</v>
          </cell>
          <cell r="M63">
            <v>999</v>
          </cell>
          <cell r="N63">
            <v>999</v>
          </cell>
          <cell r="Q63">
            <v>999</v>
          </cell>
        </row>
        <row r="64">
          <cell r="A64">
            <v>58</v>
          </cell>
          <cell r="K64">
            <v>0</v>
          </cell>
          <cell r="L64" t="str">
            <v>ZZZ9</v>
          </cell>
          <cell r="M64">
            <v>999</v>
          </cell>
          <cell r="N64">
            <v>999</v>
          </cell>
          <cell r="Q64">
            <v>999</v>
          </cell>
        </row>
        <row r="65">
          <cell r="A65">
            <v>59</v>
          </cell>
          <cell r="K65">
            <v>0</v>
          </cell>
          <cell r="L65" t="str">
            <v>ZZZ9</v>
          </cell>
          <cell r="M65">
            <v>999</v>
          </cell>
          <cell r="N65">
            <v>999</v>
          </cell>
          <cell r="Q65">
            <v>999</v>
          </cell>
        </row>
        <row r="66">
          <cell r="A66">
            <v>60</v>
          </cell>
          <cell r="K66">
            <v>0</v>
          </cell>
          <cell r="L66" t="str">
            <v>ZZZ9</v>
          </cell>
          <cell r="M66">
            <v>999</v>
          </cell>
          <cell r="N66">
            <v>999</v>
          </cell>
          <cell r="Q66">
            <v>999</v>
          </cell>
        </row>
        <row r="67">
          <cell r="A67">
            <v>61</v>
          </cell>
          <cell r="K67">
            <v>0</v>
          </cell>
          <cell r="L67" t="str">
            <v>ZZZ9</v>
          </cell>
          <cell r="M67">
            <v>999</v>
          </cell>
          <cell r="N67">
            <v>999</v>
          </cell>
          <cell r="Q67">
            <v>999</v>
          </cell>
        </row>
        <row r="68">
          <cell r="A68">
            <v>62</v>
          </cell>
          <cell r="K68">
            <v>0</v>
          </cell>
          <cell r="L68" t="str">
            <v>ZZZ9</v>
          </cell>
          <cell r="M68">
            <v>999</v>
          </cell>
          <cell r="N68">
            <v>999</v>
          </cell>
          <cell r="Q68">
            <v>999</v>
          </cell>
        </row>
        <row r="69">
          <cell r="A69">
            <v>63</v>
          </cell>
          <cell r="K69">
            <v>0</v>
          </cell>
          <cell r="L69" t="str">
            <v>ZZZ9</v>
          </cell>
          <cell r="M69">
            <v>999</v>
          </cell>
          <cell r="N69">
            <v>999</v>
          </cell>
          <cell r="Q69">
            <v>999</v>
          </cell>
        </row>
        <row r="70">
          <cell r="A70">
            <v>64</v>
          </cell>
          <cell r="K70">
            <v>0</v>
          </cell>
          <cell r="L70" t="str">
            <v>ZZZ9</v>
          </cell>
          <cell r="M70">
            <v>999</v>
          </cell>
          <cell r="N70">
            <v>999</v>
          </cell>
          <cell r="Q70">
            <v>999</v>
          </cell>
        </row>
        <row r="71">
          <cell r="A71">
            <v>65</v>
          </cell>
          <cell r="K71">
            <v>0</v>
          </cell>
          <cell r="L71" t="str">
            <v>ZZZ9</v>
          </cell>
          <cell r="M71">
            <v>999</v>
          </cell>
          <cell r="N71">
            <v>999</v>
          </cell>
          <cell r="Q71">
            <v>999</v>
          </cell>
        </row>
        <row r="72">
          <cell r="A72">
            <v>66</v>
          </cell>
          <cell r="K72">
            <v>0</v>
          </cell>
          <cell r="L72" t="str">
            <v>ZZZ9</v>
          </cell>
          <cell r="M72">
            <v>999</v>
          </cell>
          <cell r="N72">
            <v>999</v>
          </cell>
          <cell r="Q72">
            <v>999</v>
          </cell>
        </row>
        <row r="73">
          <cell r="A73">
            <v>67</v>
          </cell>
          <cell r="K73">
            <v>0</v>
          </cell>
          <cell r="L73" t="str">
            <v>ZZZ9</v>
          </cell>
          <cell r="M73">
            <v>999</v>
          </cell>
          <cell r="N73">
            <v>999</v>
          </cell>
          <cell r="Q73">
            <v>999</v>
          </cell>
        </row>
        <row r="74">
          <cell r="A74">
            <v>68</v>
          </cell>
          <cell r="K74">
            <v>0</v>
          </cell>
          <cell r="L74" t="str">
            <v>ZZZ9</v>
          </cell>
          <cell r="M74">
            <v>999</v>
          </cell>
          <cell r="N74">
            <v>999</v>
          </cell>
          <cell r="Q74">
            <v>999</v>
          </cell>
        </row>
        <row r="75">
          <cell r="A75">
            <v>69</v>
          </cell>
          <cell r="K75">
            <v>0</v>
          </cell>
          <cell r="L75" t="str">
            <v>ZZZ9</v>
          </cell>
          <cell r="M75">
            <v>999</v>
          </cell>
          <cell r="N75">
            <v>999</v>
          </cell>
          <cell r="Q75">
            <v>999</v>
          </cell>
        </row>
        <row r="76">
          <cell r="A76">
            <v>70</v>
          </cell>
          <cell r="K76">
            <v>0</v>
          </cell>
          <cell r="L76" t="str">
            <v>ZZZ9</v>
          </cell>
          <cell r="M76">
            <v>999</v>
          </cell>
          <cell r="N76">
            <v>999</v>
          </cell>
          <cell r="Q76">
            <v>999</v>
          </cell>
        </row>
        <row r="77">
          <cell r="A77">
            <v>71</v>
          </cell>
          <cell r="K77">
            <v>0</v>
          </cell>
          <cell r="L77" t="str">
            <v>ZZZ9</v>
          </cell>
          <cell r="M77">
            <v>999</v>
          </cell>
          <cell r="N77">
            <v>999</v>
          </cell>
          <cell r="Q77">
            <v>999</v>
          </cell>
        </row>
        <row r="78">
          <cell r="A78">
            <v>72</v>
          </cell>
          <cell r="K78">
            <v>0</v>
          </cell>
          <cell r="L78" t="str">
            <v>ZZZ9</v>
          </cell>
          <cell r="M78">
            <v>999</v>
          </cell>
          <cell r="N78">
            <v>999</v>
          </cell>
          <cell r="Q78">
            <v>999</v>
          </cell>
        </row>
        <row r="79">
          <cell r="A79">
            <v>73</v>
          </cell>
          <cell r="K79">
            <v>0</v>
          </cell>
          <cell r="L79" t="str">
            <v>ZZZ9</v>
          </cell>
          <cell r="M79">
            <v>999</v>
          </cell>
          <cell r="N79">
            <v>999</v>
          </cell>
          <cell r="Q79">
            <v>999</v>
          </cell>
        </row>
        <row r="80">
          <cell r="A80">
            <v>74</v>
          </cell>
          <cell r="K80">
            <v>0</v>
          </cell>
          <cell r="L80" t="str">
            <v>ZZZ9</v>
          </cell>
          <cell r="M80">
            <v>999</v>
          </cell>
          <cell r="N80">
            <v>999</v>
          </cell>
          <cell r="Q80">
            <v>999</v>
          </cell>
        </row>
        <row r="81">
          <cell r="A81">
            <v>75</v>
          </cell>
          <cell r="K81">
            <v>0</v>
          </cell>
          <cell r="L81" t="str">
            <v>ZZZ9</v>
          </cell>
          <cell r="M81">
            <v>999</v>
          </cell>
          <cell r="N81">
            <v>999</v>
          </cell>
          <cell r="Q81">
            <v>999</v>
          </cell>
        </row>
        <row r="82">
          <cell r="A82">
            <v>76</v>
          </cell>
          <cell r="K82">
            <v>0</v>
          </cell>
          <cell r="L82" t="str">
            <v>ZZZ9</v>
          </cell>
          <cell r="M82">
            <v>999</v>
          </cell>
          <cell r="N82">
            <v>999</v>
          </cell>
          <cell r="Q82">
            <v>999</v>
          </cell>
        </row>
        <row r="83">
          <cell r="A83">
            <v>77</v>
          </cell>
          <cell r="K83">
            <v>0</v>
          </cell>
          <cell r="L83" t="str">
            <v>ZZZ9</v>
          </cell>
          <cell r="M83">
            <v>999</v>
          </cell>
          <cell r="N83">
            <v>999</v>
          </cell>
          <cell r="Q83">
            <v>999</v>
          </cell>
        </row>
        <row r="84">
          <cell r="A84">
            <v>78</v>
          </cell>
          <cell r="K84">
            <v>0</v>
          </cell>
          <cell r="L84" t="str">
            <v>ZZZ9</v>
          </cell>
          <cell r="M84">
            <v>999</v>
          </cell>
          <cell r="N84">
            <v>999</v>
          </cell>
          <cell r="Q84">
            <v>999</v>
          </cell>
        </row>
        <row r="85">
          <cell r="A85">
            <v>79</v>
          </cell>
          <cell r="K85">
            <v>0</v>
          </cell>
          <cell r="L85" t="str">
            <v>ZZZ9</v>
          </cell>
          <cell r="M85">
            <v>999</v>
          </cell>
          <cell r="N85">
            <v>999</v>
          </cell>
          <cell r="Q85">
            <v>999</v>
          </cell>
        </row>
        <row r="86">
          <cell r="A86">
            <v>80</v>
          </cell>
          <cell r="K86">
            <v>0</v>
          </cell>
          <cell r="L86" t="str">
            <v>ZZZ9</v>
          </cell>
          <cell r="M86">
            <v>999</v>
          </cell>
          <cell r="N86">
            <v>999</v>
          </cell>
          <cell r="Q86">
            <v>999</v>
          </cell>
        </row>
        <row r="87">
          <cell r="A87">
            <v>81</v>
          </cell>
          <cell r="K87">
            <v>0</v>
          </cell>
          <cell r="L87" t="str">
            <v>ZZZ9</v>
          </cell>
          <cell r="M87">
            <v>999</v>
          </cell>
          <cell r="N87">
            <v>999</v>
          </cell>
          <cell r="Q87">
            <v>999</v>
          </cell>
        </row>
        <row r="88">
          <cell r="A88">
            <v>82</v>
          </cell>
          <cell r="K88">
            <v>0</v>
          </cell>
          <cell r="L88" t="str">
            <v>ZZZ9</v>
          </cell>
          <cell r="M88">
            <v>999</v>
          </cell>
          <cell r="N88">
            <v>999</v>
          </cell>
          <cell r="Q88">
            <v>999</v>
          </cell>
        </row>
        <row r="89">
          <cell r="A89">
            <v>83</v>
          </cell>
          <cell r="K89">
            <v>0</v>
          </cell>
          <cell r="L89" t="str">
            <v>ZZZ9</v>
          </cell>
          <cell r="M89">
            <v>999</v>
          </cell>
          <cell r="N89">
            <v>999</v>
          </cell>
          <cell r="Q89">
            <v>999</v>
          </cell>
        </row>
        <row r="90">
          <cell r="A90">
            <v>84</v>
          </cell>
          <cell r="K90">
            <v>0</v>
          </cell>
          <cell r="L90" t="str">
            <v>ZZZ9</v>
          </cell>
          <cell r="M90">
            <v>999</v>
          </cell>
          <cell r="N90">
            <v>999</v>
          </cell>
          <cell r="Q90">
            <v>999</v>
          </cell>
        </row>
        <row r="91">
          <cell r="A91">
            <v>85</v>
          </cell>
          <cell r="K91">
            <v>0</v>
          </cell>
          <cell r="L91" t="str">
            <v>ZZZ9</v>
          </cell>
          <cell r="M91">
            <v>999</v>
          </cell>
          <cell r="N91">
            <v>999</v>
          </cell>
          <cell r="Q91">
            <v>999</v>
          </cell>
        </row>
        <row r="92">
          <cell r="A92">
            <v>86</v>
          </cell>
          <cell r="K92">
            <v>0</v>
          </cell>
          <cell r="L92" t="str">
            <v>ZZZ9</v>
          </cell>
          <cell r="M92">
            <v>999</v>
          </cell>
          <cell r="N92">
            <v>999</v>
          </cell>
          <cell r="Q92">
            <v>999</v>
          </cell>
        </row>
        <row r="93">
          <cell r="A93">
            <v>87</v>
          </cell>
          <cell r="K93">
            <v>0</v>
          </cell>
          <cell r="L93" t="str">
            <v>ZZZ9</v>
          </cell>
          <cell r="M93">
            <v>999</v>
          </cell>
          <cell r="N93">
            <v>999</v>
          </cell>
          <cell r="Q93">
            <v>999</v>
          </cell>
        </row>
        <row r="94">
          <cell r="A94">
            <v>88</v>
          </cell>
          <cell r="K94">
            <v>0</v>
          </cell>
          <cell r="L94" t="str">
            <v>ZZZ9</v>
          </cell>
          <cell r="M94">
            <v>999</v>
          </cell>
          <cell r="N94">
            <v>999</v>
          </cell>
          <cell r="Q94">
            <v>999</v>
          </cell>
        </row>
        <row r="95">
          <cell r="A95">
            <v>89</v>
          </cell>
          <cell r="K95">
            <v>0</v>
          </cell>
          <cell r="L95" t="str">
            <v>ZZZ9</v>
          </cell>
          <cell r="M95">
            <v>999</v>
          </cell>
          <cell r="N95">
            <v>999</v>
          </cell>
          <cell r="Q95">
            <v>999</v>
          </cell>
        </row>
        <row r="96">
          <cell r="A96">
            <v>90</v>
          </cell>
          <cell r="K96">
            <v>0</v>
          </cell>
          <cell r="L96" t="str">
            <v>ZZZ9</v>
          </cell>
          <cell r="M96">
            <v>999</v>
          </cell>
          <cell r="N96">
            <v>999</v>
          </cell>
          <cell r="Q96">
            <v>999</v>
          </cell>
        </row>
        <row r="97">
          <cell r="A97">
            <v>91</v>
          </cell>
          <cell r="K97">
            <v>0</v>
          </cell>
          <cell r="L97" t="str">
            <v>ZZZ9</v>
          </cell>
          <cell r="M97">
            <v>999</v>
          </cell>
          <cell r="N97">
            <v>999</v>
          </cell>
          <cell r="Q97">
            <v>999</v>
          </cell>
        </row>
        <row r="98">
          <cell r="A98">
            <v>92</v>
          </cell>
          <cell r="K98">
            <v>0</v>
          </cell>
          <cell r="L98" t="str">
            <v>ZZZ9</v>
          </cell>
          <cell r="M98">
            <v>999</v>
          </cell>
          <cell r="N98">
            <v>999</v>
          </cell>
          <cell r="Q98">
            <v>999</v>
          </cell>
        </row>
        <row r="99">
          <cell r="A99">
            <v>93</v>
          </cell>
          <cell r="K99">
            <v>0</v>
          </cell>
          <cell r="L99" t="str">
            <v>ZZZ9</v>
          </cell>
          <cell r="M99">
            <v>999</v>
          </cell>
          <cell r="N99">
            <v>999</v>
          </cell>
          <cell r="Q99">
            <v>999</v>
          </cell>
        </row>
        <row r="100">
          <cell r="A100">
            <v>94</v>
          </cell>
          <cell r="K100">
            <v>0</v>
          </cell>
          <cell r="L100" t="str">
            <v>ZZZ9</v>
          </cell>
          <cell r="M100">
            <v>999</v>
          </cell>
          <cell r="N100">
            <v>999</v>
          </cell>
          <cell r="Q100">
            <v>999</v>
          </cell>
        </row>
        <row r="101">
          <cell r="A101">
            <v>95</v>
          </cell>
          <cell r="K101">
            <v>0</v>
          </cell>
          <cell r="L101" t="str">
            <v>ZZZ9</v>
          </cell>
          <cell r="M101">
            <v>999</v>
          </cell>
          <cell r="N101">
            <v>999</v>
          </cell>
          <cell r="Q101">
            <v>999</v>
          </cell>
        </row>
        <row r="102">
          <cell r="A102">
            <v>96</v>
          </cell>
          <cell r="K102">
            <v>0</v>
          </cell>
          <cell r="L102" t="str">
            <v>ZZZ9</v>
          </cell>
          <cell r="M102">
            <v>999</v>
          </cell>
          <cell r="N102">
            <v>999</v>
          </cell>
          <cell r="Q102">
            <v>999</v>
          </cell>
        </row>
        <row r="103">
          <cell r="A103">
            <v>97</v>
          </cell>
          <cell r="K103">
            <v>0</v>
          </cell>
          <cell r="L103" t="str">
            <v>ZZZ9</v>
          </cell>
          <cell r="M103">
            <v>999</v>
          </cell>
          <cell r="N103">
            <v>999</v>
          </cell>
          <cell r="Q103">
            <v>999</v>
          </cell>
        </row>
        <row r="104">
          <cell r="A104">
            <v>98</v>
          </cell>
          <cell r="K104">
            <v>0</v>
          </cell>
          <cell r="L104" t="str">
            <v>ZZZ9</v>
          </cell>
          <cell r="M104">
            <v>999</v>
          </cell>
          <cell r="N104">
            <v>999</v>
          </cell>
          <cell r="Q104">
            <v>999</v>
          </cell>
        </row>
        <row r="105">
          <cell r="A105">
            <v>99</v>
          </cell>
          <cell r="K105">
            <v>0</v>
          </cell>
          <cell r="L105" t="str">
            <v>ZZZ9</v>
          </cell>
          <cell r="M105">
            <v>999</v>
          </cell>
          <cell r="N105">
            <v>999</v>
          </cell>
          <cell r="Q105">
            <v>999</v>
          </cell>
        </row>
        <row r="106">
          <cell r="A106">
            <v>100</v>
          </cell>
          <cell r="K106">
            <v>0</v>
          </cell>
          <cell r="L106" t="str">
            <v>ZZZ9</v>
          </cell>
          <cell r="M106">
            <v>999</v>
          </cell>
          <cell r="N106">
            <v>999</v>
          </cell>
          <cell r="Q106">
            <v>999</v>
          </cell>
        </row>
        <row r="107">
          <cell r="A107">
            <v>101</v>
          </cell>
          <cell r="K107">
            <v>0</v>
          </cell>
          <cell r="L107" t="str">
            <v>ZZZ9</v>
          </cell>
          <cell r="M107">
            <v>999</v>
          </cell>
          <cell r="N107">
            <v>999</v>
          </cell>
          <cell r="Q107">
            <v>999</v>
          </cell>
        </row>
        <row r="108">
          <cell r="A108">
            <v>102</v>
          </cell>
          <cell r="K108">
            <v>0</v>
          </cell>
          <cell r="L108" t="str">
            <v>ZZZ9</v>
          </cell>
          <cell r="M108">
            <v>999</v>
          </cell>
          <cell r="N108">
            <v>999</v>
          </cell>
          <cell r="Q108">
            <v>999</v>
          </cell>
        </row>
        <row r="109">
          <cell r="A109">
            <v>103</v>
          </cell>
          <cell r="K109">
            <v>0</v>
          </cell>
          <cell r="L109" t="str">
            <v>ZZZ9</v>
          </cell>
          <cell r="M109">
            <v>999</v>
          </cell>
          <cell r="N109">
            <v>999</v>
          </cell>
          <cell r="Q109">
            <v>999</v>
          </cell>
        </row>
        <row r="110">
          <cell r="A110">
            <v>104</v>
          </cell>
          <cell r="K110">
            <v>0</v>
          </cell>
          <cell r="L110" t="str">
            <v>ZZZ9</v>
          </cell>
          <cell r="M110">
            <v>999</v>
          </cell>
          <cell r="N110">
            <v>999</v>
          </cell>
          <cell r="Q110">
            <v>999</v>
          </cell>
        </row>
        <row r="111">
          <cell r="A111">
            <v>105</v>
          </cell>
          <cell r="K111">
            <v>0</v>
          </cell>
          <cell r="L111" t="str">
            <v>ZZZ9</v>
          </cell>
          <cell r="M111">
            <v>999</v>
          </cell>
          <cell r="N111">
            <v>999</v>
          </cell>
          <cell r="Q111">
            <v>999</v>
          </cell>
        </row>
        <row r="112">
          <cell r="A112">
            <v>106</v>
          </cell>
          <cell r="K112">
            <v>0</v>
          </cell>
          <cell r="L112" t="str">
            <v>ZZZ9</v>
          </cell>
          <cell r="M112">
            <v>999</v>
          </cell>
          <cell r="N112">
            <v>999</v>
          </cell>
          <cell r="Q112">
            <v>999</v>
          </cell>
        </row>
        <row r="113">
          <cell r="A113">
            <v>107</v>
          </cell>
          <cell r="K113">
            <v>0</v>
          </cell>
          <cell r="L113" t="str">
            <v>ZZZ9</v>
          </cell>
          <cell r="M113">
            <v>999</v>
          </cell>
          <cell r="N113">
            <v>999</v>
          </cell>
          <cell r="Q113">
            <v>999</v>
          </cell>
        </row>
        <row r="114">
          <cell r="A114">
            <v>108</v>
          </cell>
          <cell r="K114">
            <v>0</v>
          </cell>
          <cell r="L114" t="str">
            <v>ZZZ9</v>
          </cell>
          <cell r="M114">
            <v>999</v>
          </cell>
          <cell r="N114">
            <v>999</v>
          </cell>
          <cell r="Q114">
            <v>999</v>
          </cell>
        </row>
        <row r="115">
          <cell r="A115">
            <v>109</v>
          </cell>
          <cell r="K115">
            <v>0</v>
          </cell>
          <cell r="L115" t="str">
            <v>ZZZ9</v>
          </cell>
          <cell r="M115">
            <v>999</v>
          </cell>
          <cell r="N115">
            <v>999</v>
          </cell>
          <cell r="Q115">
            <v>999</v>
          </cell>
        </row>
        <row r="116">
          <cell r="A116">
            <v>110</v>
          </cell>
          <cell r="K116">
            <v>0</v>
          </cell>
          <cell r="L116" t="str">
            <v>ZZZ9</v>
          </cell>
          <cell r="M116">
            <v>999</v>
          </cell>
          <cell r="N116">
            <v>999</v>
          </cell>
          <cell r="Q116">
            <v>999</v>
          </cell>
        </row>
        <row r="117">
          <cell r="A117">
            <v>111</v>
          </cell>
          <cell r="K117">
            <v>0</v>
          </cell>
          <cell r="L117" t="str">
            <v>ZZZ9</v>
          </cell>
          <cell r="M117">
            <v>999</v>
          </cell>
          <cell r="N117">
            <v>999</v>
          </cell>
          <cell r="Q117">
            <v>999</v>
          </cell>
        </row>
        <row r="118">
          <cell r="A118">
            <v>112</v>
          </cell>
          <cell r="K118">
            <v>0</v>
          </cell>
          <cell r="L118" t="str">
            <v>ZZZ9</v>
          </cell>
          <cell r="M118">
            <v>999</v>
          </cell>
          <cell r="N118">
            <v>999</v>
          </cell>
          <cell r="Q118">
            <v>999</v>
          </cell>
        </row>
        <row r="119">
          <cell r="A119">
            <v>113</v>
          </cell>
          <cell r="K119">
            <v>0</v>
          </cell>
          <cell r="L119" t="str">
            <v>ZZZ9</v>
          </cell>
          <cell r="M119">
            <v>999</v>
          </cell>
          <cell r="N119">
            <v>999</v>
          </cell>
          <cell r="Q119">
            <v>999</v>
          </cell>
        </row>
        <row r="120">
          <cell r="A120">
            <v>114</v>
          </cell>
          <cell r="K120">
            <v>0</v>
          </cell>
          <cell r="L120" t="str">
            <v>ZZZ9</v>
          </cell>
          <cell r="M120">
            <v>999</v>
          </cell>
          <cell r="N120">
            <v>999</v>
          </cell>
          <cell r="Q120">
            <v>999</v>
          </cell>
        </row>
        <row r="121">
          <cell r="A121">
            <v>115</v>
          </cell>
          <cell r="K121">
            <v>0</v>
          </cell>
          <cell r="L121" t="str">
            <v>ZZZ9</v>
          </cell>
          <cell r="M121">
            <v>999</v>
          </cell>
          <cell r="N121">
            <v>999</v>
          </cell>
          <cell r="Q121">
            <v>999</v>
          </cell>
        </row>
        <row r="122">
          <cell r="A122">
            <v>116</v>
          </cell>
          <cell r="K122">
            <v>0</v>
          </cell>
          <cell r="L122" t="str">
            <v>ZZZ9</v>
          </cell>
          <cell r="M122">
            <v>999</v>
          </cell>
          <cell r="N122">
            <v>999</v>
          </cell>
          <cell r="Q122">
            <v>999</v>
          </cell>
        </row>
        <row r="123">
          <cell r="A123">
            <v>117</v>
          </cell>
          <cell r="K123">
            <v>0</v>
          </cell>
          <cell r="L123" t="str">
            <v>ZZZ9</v>
          </cell>
          <cell r="M123">
            <v>999</v>
          </cell>
          <cell r="N123">
            <v>999</v>
          </cell>
          <cell r="Q123">
            <v>999</v>
          </cell>
        </row>
        <row r="124">
          <cell r="A124">
            <v>118</v>
          </cell>
          <cell r="K124">
            <v>0</v>
          </cell>
          <cell r="L124" t="str">
            <v>ZZZ9</v>
          </cell>
          <cell r="M124">
            <v>999</v>
          </cell>
          <cell r="N124">
            <v>999</v>
          </cell>
          <cell r="Q124">
            <v>999</v>
          </cell>
        </row>
        <row r="125">
          <cell r="A125">
            <v>119</v>
          </cell>
          <cell r="K125">
            <v>0</v>
          </cell>
          <cell r="L125" t="str">
            <v>ZZZ9</v>
          </cell>
          <cell r="M125">
            <v>999</v>
          </cell>
          <cell r="N125">
            <v>999</v>
          </cell>
          <cell r="Q125">
            <v>999</v>
          </cell>
        </row>
        <row r="126">
          <cell r="A126">
            <v>120</v>
          </cell>
          <cell r="K126">
            <v>0</v>
          </cell>
          <cell r="L126" t="str">
            <v>ZZZ9</v>
          </cell>
          <cell r="M126">
            <v>999</v>
          </cell>
          <cell r="N126">
            <v>999</v>
          </cell>
          <cell r="Q126">
            <v>999</v>
          </cell>
        </row>
        <row r="127">
          <cell r="A127">
            <v>121</v>
          </cell>
          <cell r="K127">
            <v>0</v>
          </cell>
          <cell r="L127" t="str">
            <v>ZZZ9</v>
          </cell>
          <cell r="M127">
            <v>999</v>
          </cell>
          <cell r="N127">
            <v>999</v>
          </cell>
          <cell r="Q127">
            <v>999</v>
          </cell>
        </row>
        <row r="128">
          <cell r="A128">
            <v>122</v>
          </cell>
          <cell r="K128">
            <v>0</v>
          </cell>
          <cell r="L128" t="str">
            <v>ZZZ9</v>
          </cell>
          <cell r="M128">
            <v>999</v>
          </cell>
          <cell r="N128">
            <v>999</v>
          </cell>
          <cell r="Q128">
            <v>999</v>
          </cell>
        </row>
        <row r="129">
          <cell r="A129">
            <v>123</v>
          </cell>
          <cell r="K129">
            <v>0</v>
          </cell>
          <cell r="L129" t="str">
            <v>ZZZ9</v>
          </cell>
          <cell r="M129">
            <v>999</v>
          </cell>
          <cell r="N129">
            <v>999</v>
          </cell>
          <cell r="Q129">
            <v>999</v>
          </cell>
        </row>
        <row r="130">
          <cell r="A130">
            <v>124</v>
          </cell>
          <cell r="K130">
            <v>0</v>
          </cell>
          <cell r="L130" t="str">
            <v>ZZZ9</v>
          </cell>
          <cell r="M130">
            <v>999</v>
          </cell>
          <cell r="N130">
            <v>999</v>
          </cell>
          <cell r="Q130">
            <v>999</v>
          </cell>
        </row>
        <row r="131">
          <cell r="A131">
            <v>125</v>
          </cell>
          <cell r="K131">
            <v>0</v>
          </cell>
          <cell r="L131" t="str">
            <v>ZZZ9</v>
          </cell>
          <cell r="M131">
            <v>999</v>
          </cell>
          <cell r="N131">
            <v>999</v>
          </cell>
          <cell r="Q131">
            <v>999</v>
          </cell>
        </row>
        <row r="132">
          <cell r="A132">
            <v>126</v>
          </cell>
          <cell r="K132">
            <v>0</v>
          </cell>
          <cell r="L132" t="str">
            <v>ZZZ9</v>
          </cell>
          <cell r="M132">
            <v>999</v>
          </cell>
          <cell r="N132">
            <v>999</v>
          </cell>
          <cell r="Q132">
            <v>999</v>
          </cell>
        </row>
        <row r="133">
          <cell r="A133">
            <v>127</v>
          </cell>
          <cell r="K133">
            <v>0</v>
          </cell>
          <cell r="L133" t="str">
            <v>ZZZ9</v>
          </cell>
          <cell r="M133">
            <v>999</v>
          </cell>
          <cell r="N133">
            <v>999</v>
          </cell>
          <cell r="Q133">
            <v>999</v>
          </cell>
        </row>
        <row r="134">
          <cell r="A134">
            <v>128</v>
          </cell>
          <cell r="K134">
            <v>0</v>
          </cell>
          <cell r="L134" t="str">
            <v>ZZZ9</v>
          </cell>
          <cell r="M134">
            <v>999</v>
          </cell>
          <cell r="N134">
            <v>999</v>
          </cell>
          <cell r="Q134">
            <v>999</v>
          </cell>
        </row>
      </sheetData>
      <sheetData sheetId="7">
        <row r="5">
          <cell r="R5">
            <v>16</v>
          </cell>
        </row>
        <row r="7">
          <cell r="A7">
            <v>1</v>
          </cell>
          <cell r="B7" t="str">
            <v>Krejcikova</v>
          </cell>
          <cell r="C7" t="str">
            <v>Barbora</v>
          </cell>
          <cell r="D7" t="str">
            <v>CZE</v>
          </cell>
          <cell r="E7">
            <v>35051</v>
          </cell>
          <cell r="K7">
            <v>0</v>
          </cell>
          <cell r="L7" t="str">
            <v>CZE9</v>
          </cell>
          <cell r="M7">
            <v>1</v>
          </cell>
          <cell r="N7">
            <v>1</v>
          </cell>
          <cell r="O7" t="str">
            <v>DA</v>
          </cell>
          <cell r="P7">
            <v>18</v>
          </cell>
          <cell r="Q7">
            <v>1</v>
          </cell>
          <cell r="R7">
            <v>1</v>
          </cell>
        </row>
        <row r="8">
          <cell r="A8">
            <v>2</v>
          </cell>
          <cell r="B8" t="str">
            <v>Martinovska</v>
          </cell>
          <cell r="C8" t="str">
            <v>Andrea</v>
          </cell>
          <cell r="D8" t="str">
            <v>CZE</v>
          </cell>
          <cell r="E8">
            <v>34884</v>
          </cell>
          <cell r="K8">
            <v>0</v>
          </cell>
          <cell r="L8" t="str">
            <v>CZE9</v>
          </cell>
          <cell r="M8">
            <v>2</v>
          </cell>
          <cell r="N8">
            <v>1</v>
          </cell>
          <cell r="O8" t="str">
            <v>DA</v>
          </cell>
          <cell r="P8">
            <v>34</v>
          </cell>
          <cell r="Q8">
            <v>1</v>
          </cell>
          <cell r="R8">
            <v>2</v>
          </cell>
        </row>
        <row r="9">
          <cell r="A9">
            <v>3</v>
          </cell>
          <cell r="B9" t="str">
            <v>Sakkari</v>
          </cell>
          <cell r="C9" t="str">
            <v>Maria</v>
          </cell>
          <cell r="D9" t="str">
            <v>GRE</v>
          </cell>
          <cell r="E9">
            <v>34846</v>
          </cell>
          <cell r="K9">
            <v>0</v>
          </cell>
          <cell r="L9" t="str">
            <v>GRE9</v>
          </cell>
          <cell r="M9">
            <v>3</v>
          </cell>
          <cell r="N9">
            <v>1</v>
          </cell>
          <cell r="O9" t="str">
            <v>DA</v>
          </cell>
          <cell r="P9">
            <v>49</v>
          </cell>
          <cell r="Q9">
            <v>1</v>
          </cell>
          <cell r="R9">
            <v>3</v>
          </cell>
        </row>
        <row r="10">
          <cell r="A10">
            <v>4</v>
          </cell>
          <cell r="B10" t="str">
            <v>Margulis</v>
          </cell>
          <cell r="C10" t="str">
            <v>Marina</v>
          </cell>
          <cell r="D10" t="str">
            <v>RUS</v>
          </cell>
          <cell r="E10">
            <v>35221</v>
          </cell>
          <cell r="K10">
            <v>0</v>
          </cell>
          <cell r="L10" t="str">
            <v>RUS9</v>
          </cell>
          <cell r="M10">
            <v>4</v>
          </cell>
          <cell r="N10">
            <v>1</v>
          </cell>
          <cell r="O10" t="str">
            <v>DA</v>
          </cell>
          <cell r="P10">
            <v>56</v>
          </cell>
          <cell r="Q10">
            <v>1</v>
          </cell>
          <cell r="R10">
            <v>4</v>
          </cell>
        </row>
        <row r="11">
          <cell r="A11">
            <v>5</v>
          </cell>
          <cell r="B11" t="str">
            <v>Marikova</v>
          </cell>
          <cell r="C11" t="str">
            <v>Michaela</v>
          </cell>
          <cell r="D11" t="str">
            <v>CZE</v>
          </cell>
          <cell r="E11">
            <v>34702</v>
          </cell>
          <cell r="K11">
            <v>0</v>
          </cell>
          <cell r="L11" t="str">
            <v>CZE9</v>
          </cell>
          <cell r="M11">
            <v>5</v>
          </cell>
          <cell r="N11">
            <v>1</v>
          </cell>
          <cell r="O11" t="str">
            <v>DA</v>
          </cell>
          <cell r="P11">
            <v>59</v>
          </cell>
          <cell r="Q11">
            <v>1</v>
          </cell>
          <cell r="R11">
            <v>5</v>
          </cell>
        </row>
        <row r="12">
          <cell r="A12">
            <v>6</v>
          </cell>
          <cell r="B12" t="str">
            <v>Dvorakova</v>
          </cell>
          <cell r="C12" t="str">
            <v>Aneta</v>
          </cell>
          <cell r="D12" t="str">
            <v>CZE</v>
          </cell>
          <cell r="E12">
            <v>34860</v>
          </cell>
          <cell r="K12">
            <v>0</v>
          </cell>
          <cell r="L12" t="str">
            <v>CZE9</v>
          </cell>
          <cell r="M12">
            <v>6</v>
          </cell>
          <cell r="N12">
            <v>1</v>
          </cell>
          <cell r="O12" t="str">
            <v>DA</v>
          </cell>
          <cell r="P12">
            <v>65</v>
          </cell>
          <cell r="Q12">
            <v>1</v>
          </cell>
          <cell r="R12">
            <v>6</v>
          </cell>
        </row>
        <row r="13">
          <cell r="A13">
            <v>7</v>
          </cell>
          <cell r="B13" t="str">
            <v>Vajdova</v>
          </cell>
          <cell r="C13" t="str">
            <v>Natalia</v>
          </cell>
          <cell r="D13" t="str">
            <v>SVK</v>
          </cell>
          <cell r="E13">
            <v>34815</v>
          </cell>
          <cell r="K13">
            <v>0</v>
          </cell>
          <cell r="L13" t="str">
            <v>SVK9</v>
          </cell>
          <cell r="M13">
            <v>7</v>
          </cell>
          <cell r="N13">
            <v>1</v>
          </cell>
          <cell r="O13" t="str">
            <v>DA</v>
          </cell>
          <cell r="P13">
            <v>71</v>
          </cell>
          <cell r="Q13">
            <v>1</v>
          </cell>
          <cell r="R13">
            <v>7</v>
          </cell>
        </row>
        <row r="14">
          <cell r="A14">
            <v>8</v>
          </cell>
          <cell r="B14" t="str">
            <v>Kotelesova</v>
          </cell>
          <cell r="C14" t="str">
            <v>Barbora</v>
          </cell>
          <cell r="D14" t="str">
            <v>SVK</v>
          </cell>
          <cell r="E14">
            <v>35197</v>
          </cell>
          <cell r="K14">
            <v>0</v>
          </cell>
          <cell r="L14" t="str">
            <v>SVK9</v>
          </cell>
          <cell r="M14">
            <v>8</v>
          </cell>
          <cell r="N14">
            <v>1</v>
          </cell>
          <cell r="O14" t="str">
            <v>DA</v>
          </cell>
          <cell r="P14">
            <v>87</v>
          </cell>
          <cell r="Q14">
            <v>1</v>
          </cell>
          <cell r="R14">
            <v>8</v>
          </cell>
        </row>
        <row r="15">
          <cell r="A15">
            <v>9</v>
          </cell>
          <cell r="B15" t="str">
            <v>Straume</v>
          </cell>
          <cell r="C15" t="str">
            <v>Madara</v>
          </cell>
          <cell r="D15" t="str">
            <v>LAT</v>
          </cell>
          <cell r="E15">
            <v>34957</v>
          </cell>
          <cell r="K15">
            <v>0</v>
          </cell>
          <cell r="L15" t="str">
            <v>LAT9</v>
          </cell>
          <cell r="M15">
            <v>9</v>
          </cell>
          <cell r="N15">
            <v>1</v>
          </cell>
          <cell r="O15" t="str">
            <v>DA</v>
          </cell>
          <cell r="P15">
            <v>133</v>
          </cell>
          <cell r="Q15">
            <v>1</v>
          </cell>
          <cell r="R15">
            <v>9</v>
          </cell>
        </row>
        <row r="16">
          <cell r="A16">
            <v>10</v>
          </cell>
          <cell r="B16" t="str">
            <v>Flink</v>
          </cell>
          <cell r="C16" t="str">
            <v>Varvara</v>
          </cell>
          <cell r="D16" t="str">
            <v>RUS</v>
          </cell>
          <cell r="E16">
            <v>35412</v>
          </cell>
          <cell r="K16">
            <v>0</v>
          </cell>
          <cell r="L16" t="str">
            <v>RUS9</v>
          </cell>
          <cell r="M16">
            <v>10</v>
          </cell>
          <cell r="N16">
            <v>1</v>
          </cell>
          <cell r="O16" t="str">
            <v>DA</v>
          </cell>
          <cell r="P16">
            <v>137</v>
          </cell>
          <cell r="Q16">
            <v>1</v>
          </cell>
          <cell r="R16">
            <v>10</v>
          </cell>
        </row>
        <row r="17">
          <cell r="A17">
            <v>11</v>
          </cell>
          <cell r="B17" t="str">
            <v>Matekova</v>
          </cell>
          <cell r="C17" t="str">
            <v>Sandra</v>
          </cell>
          <cell r="D17" t="str">
            <v>CZE</v>
          </cell>
          <cell r="E17">
            <v>35148</v>
          </cell>
          <cell r="K17">
            <v>0</v>
          </cell>
          <cell r="L17" t="str">
            <v>CZE9</v>
          </cell>
          <cell r="M17">
            <v>11</v>
          </cell>
          <cell r="N17">
            <v>1</v>
          </cell>
          <cell r="O17" t="str">
            <v>DA</v>
          </cell>
          <cell r="P17">
            <v>156</v>
          </cell>
          <cell r="Q17">
            <v>1</v>
          </cell>
          <cell r="R17">
            <v>11</v>
          </cell>
        </row>
        <row r="18">
          <cell r="A18">
            <v>12</v>
          </cell>
          <cell r="B18" t="str">
            <v>Rutarova</v>
          </cell>
          <cell r="C18" t="str">
            <v>Eva</v>
          </cell>
          <cell r="D18" t="str">
            <v>CZE</v>
          </cell>
          <cell r="E18">
            <v>34901</v>
          </cell>
          <cell r="K18">
            <v>0</v>
          </cell>
          <cell r="L18" t="str">
            <v>CZE9</v>
          </cell>
          <cell r="M18">
            <v>12</v>
          </cell>
          <cell r="N18">
            <v>1</v>
          </cell>
          <cell r="O18" t="str">
            <v>DA</v>
          </cell>
          <cell r="P18">
            <v>172</v>
          </cell>
          <cell r="Q18">
            <v>1</v>
          </cell>
          <cell r="R18">
            <v>12</v>
          </cell>
        </row>
        <row r="19">
          <cell r="A19">
            <v>13</v>
          </cell>
          <cell r="B19" t="str">
            <v>Akinnibi</v>
          </cell>
          <cell r="C19" t="str">
            <v>Kyra</v>
          </cell>
          <cell r="D19" t="str">
            <v>GBR</v>
          </cell>
          <cell r="E19">
            <v>35717</v>
          </cell>
          <cell r="K19">
            <v>0</v>
          </cell>
          <cell r="L19" t="str">
            <v>GBR9</v>
          </cell>
          <cell r="M19">
            <v>13</v>
          </cell>
          <cell r="N19">
            <v>1</v>
          </cell>
          <cell r="O19" t="str">
            <v>DA</v>
          </cell>
          <cell r="P19">
            <v>174</v>
          </cell>
          <cell r="Q19">
            <v>1</v>
          </cell>
          <cell r="R19">
            <v>13</v>
          </cell>
        </row>
        <row r="20">
          <cell r="A20">
            <v>14</v>
          </cell>
          <cell r="B20" t="str">
            <v>Kuncikova</v>
          </cell>
          <cell r="C20" t="str">
            <v>Lenka</v>
          </cell>
          <cell r="D20" t="str">
            <v>CZE</v>
          </cell>
          <cell r="E20">
            <v>34909</v>
          </cell>
          <cell r="K20">
            <v>0</v>
          </cell>
          <cell r="L20" t="str">
            <v>CZE9</v>
          </cell>
          <cell r="M20">
            <v>14</v>
          </cell>
          <cell r="N20">
            <v>1</v>
          </cell>
          <cell r="O20" t="str">
            <v>DA</v>
          </cell>
          <cell r="P20">
            <v>182</v>
          </cell>
          <cell r="Q20">
            <v>1</v>
          </cell>
          <cell r="R20">
            <v>14</v>
          </cell>
        </row>
        <row r="21">
          <cell r="A21">
            <v>15</v>
          </cell>
          <cell r="B21" t="str">
            <v>Hercegova</v>
          </cell>
          <cell r="C21" t="str">
            <v>Linda</v>
          </cell>
          <cell r="D21" t="str">
            <v>SVK</v>
          </cell>
          <cell r="E21">
            <v>35117</v>
          </cell>
          <cell r="K21">
            <v>0</v>
          </cell>
          <cell r="L21" t="str">
            <v>SVK9</v>
          </cell>
          <cell r="M21">
            <v>15</v>
          </cell>
          <cell r="N21">
            <v>1</v>
          </cell>
          <cell r="O21" t="str">
            <v>DA</v>
          </cell>
          <cell r="P21">
            <v>200</v>
          </cell>
          <cell r="Q21">
            <v>1</v>
          </cell>
          <cell r="R21">
            <v>15</v>
          </cell>
        </row>
        <row r="22">
          <cell r="A22">
            <v>16</v>
          </cell>
          <cell r="B22" t="str">
            <v>Zubkova</v>
          </cell>
          <cell r="C22" t="str">
            <v>Maria</v>
          </cell>
          <cell r="D22" t="str">
            <v>RUS</v>
          </cell>
          <cell r="E22">
            <v>35049</v>
          </cell>
          <cell r="K22">
            <v>0</v>
          </cell>
          <cell r="L22" t="str">
            <v>RUS9</v>
          </cell>
          <cell r="M22">
            <v>16</v>
          </cell>
          <cell r="N22">
            <v>1</v>
          </cell>
          <cell r="O22" t="str">
            <v>DA</v>
          </cell>
          <cell r="P22">
            <v>227</v>
          </cell>
          <cell r="Q22">
            <v>1</v>
          </cell>
          <cell r="R22">
            <v>16</v>
          </cell>
        </row>
        <row r="23">
          <cell r="A23">
            <v>17</v>
          </cell>
          <cell r="B23" t="str">
            <v>Nagel</v>
          </cell>
          <cell r="C23" t="str">
            <v>Hannah</v>
          </cell>
          <cell r="D23" t="str">
            <v>GER</v>
          </cell>
          <cell r="E23">
            <v>35050</v>
          </cell>
          <cell r="K23">
            <v>0</v>
          </cell>
          <cell r="L23" t="str">
            <v>GER9</v>
          </cell>
          <cell r="M23">
            <v>999</v>
          </cell>
          <cell r="N23">
            <v>1</v>
          </cell>
          <cell r="O23" t="str">
            <v>DA</v>
          </cell>
          <cell r="P23">
            <v>249</v>
          </cell>
          <cell r="Q23">
            <v>1</v>
          </cell>
        </row>
        <row r="24">
          <cell r="A24">
            <v>18</v>
          </cell>
          <cell r="B24" t="str">
            <v>Oravkinova</v>
          </cell>
          <cell r="C24" t="str">
            <v>Nicole</v>
          </cell>
          <cell r="D24" t="str">
            <v>SVK</v>
          </cell>
          <cell r="E24">
            <v>34780</v>
          </cell>
          <cell r="K24">
            <v>0</v>
          </cell>
          <cell r="L24" t="str">
            <v>SVK9</v>
          </cell>
          <cell r="M24">
            <v>999</v>
          </cell>
          <cell r="N24">
            <v>1</v>
          </cell>
          <cell r="O24" t="str">
            <v>DA</v>
          </cell>
          <cell r="P24">
            <v>250</v>
          </cell>
          <cell r="Q24">
            <v>1</v>
          </cell>
        </row>
        <row r="25">
          <cell r="A25">
            <v>19</v>
          </cell>
          <cell r="B25" t="str">
            <v>Kulova</v>
          </cell>
          <cell r="C25" t="str">
            <v>Andrea</v>
          </cell>
          <cell r="D25" t="str">
            <v>CZE</v>
          </cell>
          <cell r="E25">
            <v>35154</v>
          </cell>
          <cell r="K25">
            <v>0</v>
          </cell>
          <cell r="L25" t="str">
            <v>CZE9</v>
          </cell>
          <cell r="M25">
            <v>999</v>
          </cell>
          <cell r="N25">
            <v>1</v>
          </cell>
          <cell r="O25" t="str">
            <v>DA</v>
          </cell>
          <cell r="P25">
            <v>267</v>
          </cell>
          <cell r="Q25">
            <v>1</v>
          </cell>
        </row>
        <row r="26">
          <cell r="A26">
            <v>20</v>
          </cell>
          <cell r="B26" t="str">
            <v>Rein</v>
          </cell>
          <cell r="C26" t="str">
            <v>Christina</v>
          </cell>
          <cell r="D26" t="str">
            <v>GER</v>
          </cell>
          <cell r="E26">
            <v>35069</v>
          </cell>
          <cell r="K26">
            <v>0</v>
          </cell>
          <cell r="L26" t="str">
            <v>GER9</v>
          </cell>
          <cell r="M26">
            <v>999</v>
          </cell>
          <cell r="N26">
            <v>1</v>
          </cell>
          <cell r="O26" t="str">
            <v>DA</v>
          </cell>
          <cell r="P26">
            <v>289</v>
          </cell>
          <cell r="Q26">
            <v>1</v>
          </cell>
        </row>
        <row r="27">
          <cell r="A27">
            <v>21</v>
          </cell>
          <cell r="B27" t="str">
            <v>Rouckova</v>
          </cell>
          <cell r="C27" t="str">
            <v>Kristyna</v>
          </cell>
          <cell r="D27" t="str">
            <v>CZE</v>
          </cell>
          <cell r="E27">
            <v>35292</v>
          </cell>
          <cell r="K27">
            <v>0</v>
          </cell>
          <cell r="L27" t="str">
            <v>CZE9</v>
          </cell>
          <cell r="M27">
            <v>999</v>
          </cell>
          <cell r="N27">
            <v>1</v>
          </cell>
          <cell r="O27" t="str">
            <v>DA</v>
          </cell>
          <cell r="P27">
            <v>319</v>
          </cell>
          <cell r="Q27">
            <v>1</v>
          </cell>
        </row>
        <row r="28">
          <cell r="A28">
            <v>22</v>
          </cell>
          <cell r="B28" t="str">
            <v>Hadnadova</v>
          </cell>
          <cell r="C28" t="str">
            <v>Dominika</v>
          </cell>
          <cell r="D28" t="str">
            <v>SVK</v>
          </cell>
          <cell r="E28">
            <v>34763</v>
          </cell>
          <cell r="K28">
            <v>0</v>
          </cell>
          <cell r="L28" t="str">
            <v>SVK9</v>
          </cell>
          <cell r="M28">
            <v>999</v>
          </cell>
          <cell r="N28">
            <v>1</v>
          </cell>
          <cell r="O28" t="str">
            <v>DA</v>
          </cell>
          <cell r="P28">
            <v>336</v>
          </cell>
          <cell r="Q28">
            <v>1</v>
          </cell>
        </row>
        <row r="29">
          <cell r="A29">
            <v>23</v>
          </cell>
          <cell r="B29" t="str">
            <v>Cvackova</v>
          </cell>
          <cell r="C29" t="str">
            <v>Natalie</v>
          </cell>
          <cell r="D29" t="str">
            <v>CZE</v>
          </cell>
          <cell r="E29">
            <v>35082</v>
          </cell>
          <cell r="K29">
            <v>0</v>
          </cell>
          <cell r="L29" t="str">
            <v>CZE9</v>
          </cell>
          <cell r="M29">
            <v>999</v>
          </cell>
          <cell r="N29">
            <v>1</v>
          </cell>
          <cell r="O29" t="str">
            <v>DA</v>
          </cell>
          <cell r="P29">
            <v>367</v>
          </cell>
          <cell r="Q29">
            <v>1</v>
          </cell>
        </row>
        <row r="30">
          <cell r="A30">
            <v>24</v>
          </cell>
          <cell r="B30" t="str">
            <v>Limanskaya</v>
          </cell>
          <cell r="C30" t="str">
            <v>Maria</v>
          </cell>
          <cell r="D30" t="str">
            <v>RUS</v>
          </cell>
          <cell r="E30">
            <v>34727</v>
          </cell>
          <cell r="K30">
            <v>0</v>
          </cell>
          <cell r="L30" t="str">
            <v>RUS9</v>
          </cell>
          <cell r="M30">
            <v>999</v>
          </cell>
          <cell r="N30">
            <v>1</v>
          </cell>
          <cell r="O30" t="str">
            <v>DA</v>
          </cell>
          <cell r="P30">
            <v>367</v>
          </cell>
          <cell r="Q30">
            <v>1</v>
          </cell>
        </row>
        <row r="31">
          <cell r="A31">
            <v>25</v>
          </cell>
          <cell r="B31" t="str">
            <v>Sramkova</v>
          </cell>
          <cell r="C31" t="str">
            <v>Marta</v>
          </cell>
          <cell r="D31" t="str">
            <v>SVK</v>
          </cell>
          <cell r="E31">
            <v>34866</v>
          </cell>
          <cell r="K31">
            <v>0</v>
          </cell>
          <cell r="L31" t="str">
            <v>SVK9</v>
          </cell>
          <cell r="M31">
            <v>999</v>
          </cell>
          <cell r="N31">
            <v>1</v>
          </cell>
          <cell r="O31" t="str">
            <v>DA</v>
          </cell>
          <cell r="P31">
            <v>376</v>
          </cell>
          <cell r="Q31">
            <v>1</v>
          </cell>
        </row>
        <row r="32">
          <cell r="A32">
            <v>26</v>
          </cell>
          <cell r="B32" t="str">
            <v>Frisova</v>
          </cell>
          <cell r="C32" t="str">
            <v>Pavla</v>
          </cell>
          <cell r="D32" t="str">
            <v>SVK</v>
          </cell>
          <cell r="E32">
            <v>35094</v>
          </cell>
          <cell r="K32">
            <v>0</v>
          </cell>
          <cell r="L32" t="str">
            <v>SVK9</v>
          </cell>
          <cell r="M32">
            <v>999</v>
          </cell>
          <cell r="N32">
            <v>1</v>
          </cell>
          <cell r="O32" t="str">
            <v>DA</v>
          </cell>
          <cell r="P32">
            <v>376</v>
          </cell>
          <cell r="Q32">
            <v>1</v>
          </cell>
        </row>
        <row r="33">
          <cell r="A33">
            <v>27</v>
          </cell>
          <cell r="B33" t="str">
            <v>Pirok</v>
          </cell>
          <cell r="C33" t="str">
            <v>Alexa</v>
          </cell>
          <cell r="D33" t="str">
            <v>HUN</v>
          </cell>
          <cell r="E33">
            <v>35339</v>
          </cell>
          <cell r="K33">
            <v>0</v>
          </cell>
          <cell r="L33" t="str">
            <v>HUN9</v>
          </cell>
          <cell r="M33">
            <v>999</v>
          </cell>
          <cell r="N33">
            <v>1</v>
          </cell>
          <cell r="O33" t="str">
            <v>Q</v>
          </cell>
          <cell r="P33">
            <v>376</v>
          </cell>
          <cell r="Q33">
            <v>4</v>
          </cell>
        </row>
        <row r="34">
          <cell r="A34">
            <v>28</v>
          </cell>
          <cell r="B34" t="str">
            <v>Slavickova</v>
          </cell>
          <cell r="C34" t="str">
            <v>Marketa</v>
          </cell>
          <cell r="D34" t="str">
            <v>CZE</v>
          </cell>
          <cell r="E34">
            <v>34708</v>
          </cell>
          <cell r="K34">
            <v>0</v>
          </cell>
          <cell r="L34" t="str">
            <v>CZE9</v>
          </cell>
          <cell r="M34">
            <v>999</v>
          </cell>
          <cell r="N34">
            <v>1</v>
          </cell>
          <cell r="O34" t="str">
            <v>Q</v>
          </cell>
          <cell r="P34">
            <v>416</v>
          </cell>
          <cell r="Q34">
            <v>4</v>
          </cell>
        </row>
        <row r="35">
          <cell r="A35">
            <v>29</v>
          </cell>
          <cell r="B35" t="str">
            <v>Siniakova</v>
          </cell>
          <cell r="C35" t="str">
            <v>Katerina</v>
          </cell>
          <cell r="D35" t="str">
            <v>CZE</v>
          </cell>
          <cell r="E35">
            <v>35195</v>
          </cell>
          <cell r="K35">
            <v>0</v>
          </cell>
          <cell r="L35" t="str">
            <v>CZE9</v>
          </cell>
          <cell r="M35">
            <v>999</v>
          </cell>
          <cell r="N35">
            <v>1</v>
          </cell>
          <cell r="O35" t="str">
            <v>DA</v>
          </cell>
          <cell r="P35">
            <v>515</v>
          </cell>
          <cell r="Q35">
            <v>1</v>
          </cell>
        </row>
        <row r="36">
          <cell r="A36">
            <v>30</v>
          </cell>
          <cell r="B36" t="str">
            <v>Illavska</v>
          </cell>
          <cell r="C36" t="str">
            <v>Tereza</v>
          </cell>
          <cell r="D36" t="str">
            <v>SVK</v>
          </cell>
          <cell r="E36">
            <v>35072</v>
          </cell>
          <cell r="K36">
            <v>0</v>
          </cell>
          <cell r="L36" t="str">
            <v>SVK9</v>
          </cell>
          <cell r="M36">
            <v>999</v>
          </cell>
          <cell r="N36">
            <v>1</v>
          </cell>
          <cell r="O36" t="str">
            <v>WC</v>
          </cell>
          <cell r="P36">
            <v>518</v>
          </cell>
          <cell r="Q36">
            <v>2</v>
          </cell>
        </row>
        <row r="37">
          <cell r="A37">
            <v>31</v>
          </cell>
          <cell r="B37" t="str">
            <v>Schweinerova</v>
          </cell>
          <cell r="C37" t="str">
            <v>Nikola</v>
          </cell>
          <cell r="D37" t="str">
            <v>CZE</v>
          </cell>
          <cell r="E37">
            <v>34844</v>
          </cell>
          <cell r="K37">
            <v>0</v>
          </cell>
          <cell r="L37" t="str">
            <v>CZE9</v>
          </cell>
          <cell r="M37">
            <v>999</v>
          </cell>
          <cell r="N37">
            <v>1</v>
          </cell>
          <cell r="O37" t="str">
            <v>DA</v>
          </cell>
          <cell r="Q37">
            <v>1</v>
          </cell>
        </row>
        <row r="38">
          <cell r="A38">
            <v>32</v>
          </cell>
          <cell r="B38" t="str">
            <v>Mayerova</v>
          </cell>
          <cell r="C38" t="str">
            <v>Marie</v>
          </cell>
          <cell r="D38" t="str">
            <v>CZE</v>
          </cell>
          <cell r="E38">
            <v>35234</v>
          </cell>
          <cell r="K38">
            <v>0</v>
          </cell>
          <cell r="L38" t="str">
            <v>CZE9</v>
          </cell>
          <cell r="M38">
            <v>999</v>
          </cell>
          <cell r="N38">
            <v>1</v>
          </cell>
          <cell r="O38" t="str">
            <v>DA</v>
          </cell>
          <cell r="Q38">
            <v>1</v>
          </cell>
        </row>
        <row r="39">
          <cell r="A39">
            <v>33</v>
          </cell>
          <cell r="B39" t="str">
            <v>Melounova</v>
          </cell>
          <cell r="C39" t="str">
            <v>Petra</v>
          </cell>
          <cell r="D39" t="str">
            <v>CZE</v>
          </cell>
          <cell r="E39">
            <v>35625</v>
          </cell>
          <cell r="K39">
            <v>0</v>
          </cell>
          <cell r="L39" t="str">
            <v>CZE9</v>
          </cell>
          <cell r="M39">
            <v>999</v>
          </cell>
          <cell r="N39">
            <v>1</v>
          </cell>
          <cell r="O39" t="str">
            <v>DA</v>
          </cell>
          <cell r="Q39">
            <v>1</v>
          </cell>
        </row>
        <row r="40">
          <cell r="A40">
            <v>34</v>
          </cell>
          <cell r="B40" t="str">
            <v>Plecita</v>
          </cell>
          <cell r="C40" t="str">
            <v>Andrea</v>
          </cell>
          <cell r="D40" t="str">
            <v>CZE</v>
          </cell>
          <cell r="E40">
            <v>35156</v>
          </cell>
          <cell r="K40">
            <v>0</v>
          </cell>
          <cell r="L40" t="str">
            <v>CZE9</v>
          </cell>
          <cell r="M40">
            <v>999</v>
          </cell>
          <cell r="N40">
            <v>1</v>
          </cell>
          <cell r="O40" t="str">
            <v>DA</v>
          </cell>
          <cell r="Q40">
            <v>1</v>
          </cell>
        </row>
        <row r="41">
          <cell r="A41">
            <v>35</v>
          </cell>
          <cell r="B41" t="str">
            <v>Buricova</v>
          </cell>
          <cell r="C41" t="str">
            <v>Veronika</v>
          </cell>
          <cell r="D41" t="str">
            <v>CZE</v>
          </cell>
          <cell r="E41">
            <v>35153</v>
          </cell>
          <cell r="K41">
            <v>0</v>
          </cell>
          <cell r="L41" t="str">
            <v>CZE9</v>
          </cell>
          <cell r="M41">
            <v>999</v>
          </cell>
          <cell r="N41">
            <v>1</v>
          </cell>
          <cell r="O41" t="str">
            <v>DA</v>
          </cell>
          <cell r="Q41">
            <v>1</v>
          </cell>
        </row>
        <row r="42">
          <cell r="A42">
            <v>36</v>
          </cell>
          <cell r="B42" t="str">
            <v>Ubelhor</v>
          </cell>
          <cell r="C42" t="str">
            <v>Caroline</v>
          </cell>
          <cell r="D42" t="str">
            <v>GER</v>
          </cell>
          <cell r="E42">
            <v>35163</v>
          </cell>
          <cell r="K42">
            <v>0</v>
          </cell>
          <cell r="L42" t="str">
            <v>GER9</v>
          </cell>
          <cell r="M42">
            <v>999</v>
          </cell>
          <cell r="N42">
            <v>1</v>
          </cell>
          <cell r="O42" t="str">
            <v>Q</v>
          </cell>
          <cell r="Q42">
            <v>4</v>
          </cell>
        </row>
        <row r="43">
          <cell r="A43">
            <v>37</v>
          </cell>
          <cell r="B43" t="str">
            <v>Nepimachova</v>
          </cell>
          <cell r="C43" t="str">
            <v>Diana</v>
          </cell>
          <cell r="D43" t="str">
            <v>CZE</v>
          </cell>
          <cell r="E43">
            <v>34919</v>
          </cell>
          <cell r="K43">
            <v>0</v>
          </cell>
          <cell r="L43" t="str">
            <v>CZE9</v>
          </cell>
          <cell r="M43">
            <v>999</v>
          </cell>
          <cell r="N43">
            <v>1</v>
          </cell>
          <cell r="O43" t="str">
            <v>Q</v>
          </cell>
          <cell r="Q43">
            <v>4</v>
          </cell>
        </row>
        <row r="44">
          <cell r="A44">
            <v>38</v>
          </cell>
          <cell r="B44" t="str">
            <v>Schauer</v>
          </cell>
          <cell r="C44" t="str">
            <v>Carmen</v>
          </cell>
          <cell r="D44" t="str">
            <v>AUT</v>
          </cell>
          <cell r="E44">
            <v>34757</v>
          </cell>
          <cell r="K44">
            <v>0</v>
          </cell>
          <cell r="L44" t="str">
            <v>AUT9</v>
          </cell>
          <cell r="M44">
            <v>999</v>
          </cell>
          <cell r="N44">
            <v>1</v>
          </cell>
          <cell r="O44" t="str">
            <v>Q</v>
          </cell>
          <cell r="Q44">
            <v>4</v>
          </cell>
        </row>
        <row r="45">
          <cell r="A45">
            <v>39</v>
          </cell>
          <cell r="B45" t="str">
            <v>Klocova</v>
          </cell>
          <cell r="C45" t="str">
            <v>Tereza</v>
          </cell>
          <cell r="D45" t="str">
            <v>CZE</v>
          </cell>
          <cell r="E45">
            <v>34719</v>
          </cell>
          <cell r="K45">
            <v>0</v>
          </cell>
          <cell r="L45" t="str">
            <v>CZE9</v>
          </cell>
          <cell r="M45">
            <v>999</v>
          </cell>
          <cell r="N45">
            <v>1</v>
          </cell>
          <cell r="O45" t="str">
            <v>Q</v>
          </cell>
          <cell r="Q45">
            <v>4</v>
          </cell>
        </row>
        <row r="46">
          <cell r="A46">
            <v>40</v>
          </cell>
          <cell r="B46" t="str">
            <v>Voříšková</v>
          </cell>
          <cell r="C46" t="str">
            <v>Klára</v>
          </cell>
          <cell r="D46" t="str">
            <v>CZE</v>
          </cell>
          <cell r="E46">
            <v>34905</v>
          </cell>
          <cell r="K46">
            <v>0</v>
          </cell>
          <cell r="L46" t="str">
            <v>CZE9</v>
          </cell>
          <cell r="M46">
            <v>999</v>
          </cell>
          <cell r="N46">
            <v>1</v>
          </cell>
          <cell r="O46" t="str">
            <v>Q</v>
          </cell>
          <cell r="Q46">
            <v>4</v>
          </cell>
        </row>
        <row r="47">
          <cell r="A47">
            <v>41</v>
          </cell>
          <cell r="B47" t="str">
            <v>Siopacha</v>
          </cell>
          <cell r="C47" t="str">
            <v>Maria</v>
          </cell>
          <cell r="D47" t="str">
            <v>CYP</v>
          </cell>
          <cell r="E47">
            <v>35432</v>
          </cell>
          <cell r="K47">
            <v>0</v>
          </cell>
          <cell r="L47" t="str">
            <v>CYP9</v>
          </cell>
          <cell r="M47">
            <v>999</v>
          </cell>
          <cell r="N47">
            <v>1</v>
          </cell>
          <cell r="O47" t="str">
            <v>Q</v>
          </cell>
          <cell r="Q47">
            <v>4</v>
          </cell>
        </row>
        <row r="48">
          <cell r="A48">
            <v>42</v>
          </cell>
          <cell r="B48" t="str">
            <v>Barillova</v>
          </cell>
          <cell r="C48" t="str">
            <v>Claudia</v>
          </cell>
          <cell r="D48" t="str">
            <v>SVK</v>
          </cell>
          <cell r="E48">
            <v>35220</v>
          </cell>
          <cell r="K48">
            <v>0</v>
          </cell>
          <cell r="L48" t="str">
            <v>SVK9</v>
          </cell>
          <cell r="M48">
            <v>999</v>
          </cell>
          <cell r="N48">
            <v>1</v>
          </cell>
          <cell r="O48" t="str">
            <v>WC</v>
          </cell>
          <cell r="Q48">
            <v>2</v>
          </cell>
        </row>
        <row r="49">
          <cell r="A49">
            <v>43</v>
          </cell>
          <cell r="B49" t="str">
            <v>Pilzova</v>
          </cell>
          <cell r="C49" t="str">
            <v>Tereza</v>
          </cell>
          <cell r="D49" t="str">
            <v>CZE</v>
          </cell>
          <cell r="E49">
            <v>34974</v>
          </cell>
          <cell r="K49">
            <v>0</v>
          </cell>
          <cell r="L49" t="str">
            <v>CZE9</v>
          </cell>
          <cell r="M49">
            <v>999</v>
          </cell>
          <cell r="N49">
            <v>1</v>
          </cell>
          <cell r="O49" t="str">
            <v>WC</v>
          </cell>
          <cell r="Q49">
            <v>2</v>
          </cell>
        </row>
        <row r="50">
          <cell r="A50">
            <v>44</v>
          </cell>
          <cell r="B50" t="str">
            <v>Haluzikova</v>
          </cell>
          <cell r="C50" t="str">
            <v>Veronika</v>
          </cell>
          <cell r="D50" t="str">
            <v>CZE</v>
          </cell>
          <cell r="E50">
            <v>35195</v>
          </cell>
          <cell r="K50">
            <v>0</v>
          </cell>
          <cell r="L50" t="str">
            <v>CZE9</v>
          </cell>
          <cell r="M50">
            <v>999</v>
          </cell>
          <cell r="N50">
            <v>1</v>
          </cell>
          <cell r="O50" t="str">
            <v>WC</v>
          </cell>
          <cell r="Q50">
            <v>2</v>
          </cell>
        </row>
        <row r="51">
          <cell r="A51">
            <v>45</v>
          </cell>
          <cell r="B51" t="str">
            <v>Paterova</v>
          </cell>
          <cell r="C51" t="str">
            <v>Dominika</v>
          </cell>
          <cell r="D51" t="str">
            <v>CZE</v>
          </cell>
          <cell r="E51">
            <v>34961</v>
          </cell>
          <cell r="K51">
            <v>0</v>
          </cell>
          <cell r="L51" t="str">
            <v>CZE9</v>
          </cell>
          <cell r="M51">
            <v>999</v>
          </cell>
          <cell r="N51">
            <v>1</v>
          </cell>
          <cell r="O51" t="str">
            <v>WC</v>
          </cell>
          <cell r="Q51">
            <v>2</v>
          </cell>
        </row>
        <row r="52">
          <cell r="A52">
            <v>46</v>
          </cell>
          <cell r="B52" t="str">
            <v>Lagoda</v>
          </cell>
          <cell r="C52" t="str">
            <v>Kristina</v>
          </cell>
          <cell r="D52" t="str">
            <v>RUS</v>
          </cell>
          <cell r="E52">
            <v>34921</v>
          </cell>
          <cell r="K52">
            <v>0</v>
          </cell>
          <cell r="L52" t="str">
            <v>RUS9</v>
          </cell>
          <cell r="M52">
            <v>999</v>
          </cell>
          <cell r="N52">
            <v>1</v>
          </cell>
          <cell r="O52" t="str">
            <v>LL</v>
          </cell>
          <cell r="Q52">
            <v>5</v>
          </cell>
        </row>
        <row r="53">
          <cell r="A53">
            <v>47</v>
          </cell>
          <cell r="B53" t="str">
            <v>Vosecka</v>
          </cell>
          <cell r="C53" t="str">
            <v>Andrea</v>
          </cell>
          <cell r="D53" t="str">
            <v>CZE</v>
          </cell>
          <cell r="E53">
            <v>34752</v>
          </cell>
          <cell r="K53">
            <v>0</v>
          </cell>
          <cell r="L53" t="str">
            <v>CZE9</v>
          </cell>
          <cell r="M53">
            <v>999</v>
          </cell>
          <cell r="N53">
            <v>1</v>
          </cell>
          <cell r="O53" t="str">
            <v>LL</v>
          </cell>
          <cell r="Q53">
            <v>5</v>
          </cell>
        </row>
        <row r="54">
          <cell r="A54">
            <v>48</v>
          </cell>
          <cell r="B54" t="str">
            <v>Krejcikova</v>
          </cell>
          <cell r="C54" t="str">
            <v>Johana</v>
          </cell>
          <cell r="D54" t="str">
            <v>CZE</v>
          </cell>
          <cell r="E54">
            <v>35492</v>
          </cell>
          <cell r="K54">
            <v>0</v>
          </cell>
          <cell r="L54" t="str">
            <v>CZE9</v>
          </cell>
          <cell r="M54">
            <v>999</v>
          </cell>
          <cell r="N54">
            <v>1</v>
          </cell>
          <cell r="O54" t="str">
            <v>LL</v>
          </cell>
          <cell r="Q54">
            <v>5</v>
          </cell>
        </row>
        <row r="55">
          <cell r="A55">
            <v>49</v>
          </cell>
          <cell r="B55" t="str">
            <v>BYE</v>
          </cell>
          <cell r="K55">
            <v>0</v>
          </cell>
          <cell r="L55" t="str">
            <v>ZZZ9</v>
          </cell>
          <cell r="M55">
            <v>999</v>
          </cell>
          <cell r="N55">
            <v>999</v>
          </cell>
          <cell r="Q55">
            <v>999</v>
          </cell>
        </row>
        <row r="56">
          <cell r="A56">
            <v>50</v>
          </cell>
          <cell r="K56">
            <v>0</v>
          </cell>
          <cell r="L56" t="str">
            <v>ZZZ9</v>
          </cell>
          <cell r="M56">
            <v>999</v>
          </cell>
          <cell r="N56">
            <v>999</v>
          </cell>
          <cell r="Q56">
            <v>999</v>
          </cell>
        </row>
        <row r="57">
          <cell r="A57">
            <v>51</v>
          </cell>
          <cell r="K57">
            <v>0</v>
          </cell>
          <cell r="L57" t="str">
            <v>ZZZ9</v>
          </cell>
          <cell r="M57">
            <v>999</v>
          </cell>
          <cell r="N57">
            <v>999</v>
          </cell>
          <cell r="Q57">
            <v>999</v>
          </cell>
        </row>
        <row r="58">
          <cell r="A58">
            <v>52</v>
          </cell>
          <cell r="K58">
            <v>0</v>
          </cell>
          <cell r="L58" t="str">
            <v>ZZZ9</v>
          </cell>
          <cell r="M58">
            <v>999</v>
          </cell>
          <cell r="N58">
            <v>999</v>
          </cell>
          <cell r="Q58">
            <v>999</v>
          </cell>
        </row>
        <row r="59">
          <cell r="A59">
            <v>53</v>
          </cell>
          <cell r="K59">
            <v>0</v>
          </cell>
          <cell r="L59" t="str">
            <v>ZZZ9</v>
          </cell>
          <cell r="M59">
            <v>999</v>
          </cell>
          <cell r="N59">
            <v>999</v>
          </cell>
          <cell r="Q59">
            <v>999</v>
          </cell>
        </row>
        <row r="60">
          <cell r="A60">
            <v>54</v>
          </cell>
          <cell r="K60">
            <v>0</v>
          </cell>
          <cell r="L60" t="str">
            <v>ZZZ9</v>
          </cell>
          <cell r="M60">
            <v>999</v>
          </cell>
          <cell r="N60">
            <v>999</v>
          </cell>
          <cell r="Q60">
            <v>999</v>
          </cell>
        </row>
        <row r="61">
          <cell r="A61">
            <v>55</v>
          </cell>
          <cell r="K61">
            <v>0</v>
          </cell>
          <cell r="L61" t="str">
            <v>ZZZ9</v>
          </cell>
          <cell r="M61">
            <v>999</v>
          </cell>
          <cell r="N61">
            <v>999</v>
          </cell>
          <cell r="Q61">
            <v>999</v>
          </cell>
        </row>
        <row r="62">
          <cell r="A62">
            <v>56</v>
          </cell>
          <cell r="K62">
            <v>0</v>
          </cell>
          <cell r="L62" t="str">
            <v>ZZZ9</v>
          </cell>
          <cell r="M62">
            <v>999</v>
          </cell>
          <cell r="N62">
            <v>999</v>
          </cell>
          <cell r="Q62">
            <v>999</v>
          </cell>
        </row>
        <row r="63">
          <cell r="A63">
            <v>57</v>
          </cell>
          <cell r="K63">
            <v>0</v>
          </cell>
          <cell r="L63" t="str">
            <v>ZZZ9</v>
          </cell>
          <cell r="M63">
            <v>999</v>
          </cell>
          <cell r="N63">
            <v>999</v>
          </cell>
          <cell r="Q63">
            <v>999</v>
          </cell>
        </row>
        <row r="64">
          <cell r="A64">
            <v>58</v>
          </cell>
          <cell r="K64">
            <v>0</v>
          </cell>
          <cell r="L64" t="str">
            <v>ZZZ9</v>
          </cell>
          <cell r="M64">
            <v>999</v>
          </cell>
          <cell r="N64">
            <v>999</v>
          </cell>
          <cell r="Q64">
            <v>999</v>
          </cell>
        </row>
        <row r="65">
          <cell r="A65">
            <v>59</v>
          </cell>
          <cell r="K65">
            <v>0</v>
          </cell>
          <cell r="L65" t="str">
            <v>ZZZ9</v>
          </cell>
          <cell r="M65">
            <v>999</v>
          </cell>
          <cell r="N65">
            <v>999</v>
          </cell>
          <cell r="Q65">
            <v>999</v>
          </cell>
        </row>
        <row r="66">
          <cell r="A66">
            <v>60</v>
          </cell>
          <cell r="K66">
            <v>0</v>
          </cell>
          <cell r="L66" t="str">
            <v>ZZZ9</v>
          </cell>
          <cell r="M66">
            <v>999</v>
          </cell>
          <cell r="N66">
            <v>999</v>
          </cell>
          <cell r="Q66">
            <v>999</v>
          </cell>
        </row>
        <row r="67">
          <cell r="A67">
            <v>61</v>
          </cell>
          <cell r="K67">
            <v>0</v>
          </cell>
          <cell r="L67" t="str">
            <v>ZZZ9</v>
          </cell>
          <cell r="M67">
            <v>999</v>
          </cell>
          <cell r="N67">
            <v>999</v>
          </cell>
          <cell r="Q67">
            <v>999</v>
          </cell>
        </row>
        <row r="68">
          <cell r="A68">
            <v>62</v>
          </cell>
          <cell r="K68">
            <v>0</v>
          </cell>
          <cell r="L68" t="str">
            <v>ZZZ9</v>
          </cell>
          <cell r="M68">
            <v>999</v>
          </cell>
          <cell r="N68">
            <v>999</v>
          </cell>
          <cell r="Q68">
            <v>999</v>
          </cell>
        </row>
        <row r="69">
          <cell r="A69">
            <v>63</v>
          </cell>
          <cell r="K69">
            <v>0</v>
          </cell>
          <cell r="L69" t="str">
            <v>ZZZ9</v>
          </cell>
          <cell r="M69">
            <v>999</v>
          </cell>
          <cell r="N69">
            <v>999</v>
          </cell>
          <cell r="Q69">
            <v>999</v>
          </cell>
        </row>
        <row r="70">
          <cell r="A70">
            <v>64</v>
          </cell>
          <cell r="K70">
            <v>0</v>
          </cell>
          <cell r="L70" t="str">
            <v>ZZZ9</v>
          </cell>
          <cell r="M70">
            <v>999</v>
          </cell>
          <cell r="N70">
            <v>999</v>
          </cell>
          <cell r="Q70">
            <v>999</v>
          </cell>
        </row>
        <row r="71">
          <cell r="A71">
            <v>65</v>
          </cell>
          <cell r="K71">
            <v>0</v>
          </cell>
          <cell r="L71" t="str">
            <v>ZZZ9</v>
          </cell>
          <cell r="M71">
            <v>999</v>
          </cell>
          <cell r="N71">
            <v>999</v>
          </cell>
          <cell r="Q71">
            <v>999</v>
          </cell>
        </row>
        <row r="72">
          <cell r="A72">
            <v>66</v>
          </cell>
          <cell r="K72">
            <v>0</v>
          </cell>
          <cell r="L72" t="str">
            <v>ZZZ9</v>
          </cell>
          <cell r="M72">
            <v>999</v>
          </cell>
          <cell r="N72">
            <v>999</v>
          </cell>
          <cell r="Q72">
            <v>999</v>
          </cell>
        </row>
        <row r="73">
          <cell r="A73">
            <v>67</v>
          </cell>
          <cell r="K73">
            <v>0</v>
          </cell>
          <cell r="L73" t="str">
            <v>ZZZ9</v>
          </cell>
          <cell r="M73">
            <v>999</v>
          </cell>
          <cell r="N73">
            <v>999</v>
          </cell>
          <cell r="Q73">
            <v>999</v>
          </cell>
        </row>
        <row r="74">
          <cell r="A74">
            <v>68</v>
          </cell>
          <cell r="K74">
            <v>0</v>
          </cell>
          <cell r="L74" t="str">
            <v>ZZZ9</v>
          </cell>
          <cell r="M74">
            <v>999</v>
          </cell>
          <cell r="N74">
            <v>999</v>
          </cell>
          <cell r="Q74">
            <v>999</v>
          </cell>
        </row>
        <row r="75">
          <cell r="A75">
            <v>69</v>
          </cell>
          <cell r="K75">
            <v>0</v>
          </cell>
          <cell r="L75" t="str">
            <v>ZZZ9</v>
          </cell>
          <cell r="M75">
            <v>999</v>
          </cell>
          <cell r="N75">
            <v>999</v>
          </cell>
          <cell r="Q75">
            <v>999</v>
          </cell>
        </row>
        <row r="76">
          <cell r="A76">
            <v>70</v>
          </cell>
          <cell r="K76">
            <v>0</v>
          </cell>
          <cell r="L76" t="str">
            <v>ZZZ9</v>
          </cell>
          <cell r="M76">
            <v>999</v>
          </cell>
          <cell r="N76">
            <v>999</v>
          </cell>
          <cell r="Q76">
            <v>999</v>
          </cell>
        </row>
        <row r="77">
          <cell r="A77">
            <v>71</v>
          </cell>
          <cell r="K77">
            <v>0</v>
          </cell>
          <cell r="L77" t="str">
            <v>ZZZ9</v>
          </cell>
          <cell r="M77">
            <v>999</v>
          </cell>
          <cell r="N77">
            <v>999</v>
          </cell>
          <cell r="Q77">
            <v>999</v>
          </cell>
        </row>
        <row r="78">
          <cell r="A78">
            <v>72</v>
          </cell>
          <cell r="K78">
            <v>0</v>
          </cell>
          <cell r="L78" t="str">
            <v>ZZZ9</v>
          </cell>
          <cell r="M78">
            <v>999</v>
          </cell>
          <cell r="N78">
            <v>999</v>
          </cell>
          <cell r="Q78">
            <v>999</v>
          </cell>
        </row>
        <row r="79">
          <cell r="A79">
            <v>73</v>
          </cell>
          <cell r="K79">
            <v>0</v>
          </cell>
          <cell r="L79" t="str">
            <v>ZZZ9</v>
          </cell>
          <cell r="M79">
            <v>999</v>
          </cell>
          <cell r="N79">
            <v>999</v>
          </cell>
          <cell r="Q79">
            <v>999</v>
          </cell>
        </row>
        <row r="80">
          <cell r="A80">
            <v>74</v>
          </cell>
          <cell r="K80">
            <v>0</v>
          </cell>
          <cell r="L80" t="str">
            <v>ZZZ9</v>
          </cell>
          <cell r="M80">
            <v>999</v>
          </cell>
          <cell r="N80">
            <v>999</v>
          </cell>
          <cell r="Q80">
            <v>999</v>
          </cell>
        </row>
        <row r="81">
          <cell r="A81">
            <v>75</v>
          </cell>
          <cell r="K81">
            <v>0</v>
          </cell>
          <cell r="L81" t="str">
            <v>ZZZ9</v>
          </cell>
          <cell r="M81">
            <v>999</v>
          </cell>
          <cell r="N81">
            <v>999</v>
          </cell>
          <cell r="Q81">
            <v>999</v>
          </cell>
        </row>
        <row r="82">
          <cell r="A82">
            <v>76</v>
          </cell>
          <cell r="K82">
            <v>0</v>
          </cell>
          <cell r="L82" t="str">
            <v>ZZZ9</v>
          </cell>
          <cell r="M82">
            <v>999</v>
          </cell>
          <cell r="N82">
            <v>999</v>
          </cell>
          <cell r="Q82">
            <v>999</v>
          </cell>
        </row>
        <row r="83">
          <cell r="A83">
            <v>77</v>
          </cell>
          <cell r="K83">
            <v>0</v>
          </cell>
          <cell r="L83" t="str">
            <v>ZZZ9</v>
          </cell>
          <cell r="M83">
            <v>999</v>
          </cell>
          <cell r="N83">
            <v>999</v>
          </cell>
          <cell r="Q83">
            <v>999</v>
          </cell>
        </row>
        <row r="84">
          <cell r="A84">
            <v>78</v>
          </cell>
          <cell r="K84">
            <v>0</v>
          </cell>
          <cell r="L84" t="str">
            <v>ZZZ9</v>
          </cell>
          <cell r="M84">
            <v>999</v>
          </cell>
          <cell r="N84">
            <v>999</v>
          </cell>
          <cell r="Q84">
            <v>999</v>
          </cell>
        </row>
        <row r="85">
          <cell r="A85">
            <v>79</v>
          </cell>
          <cell r="K85">
            <v>0</v>
          </cell>
          <cell r="L85" t="str">
            <v>ZZZ9</v>
          </cell>
          <cell r="M85">
            <v>999</v>
          </cell>
          <cell r="N85">
            <v>999</v>
          </cell>
          <cell r="Q85">
            <v>999</v>
          </cell>
        </row>
        <row r="86">
          <cell r="A86">
            <v>80</v>
          </cell>
          <cell r="K86">
            <v>0</v>
          </cell>
          <cell r="L86" t="str">
            <v>ZZZ9</v>
          </cell>
          <cell r="M86">
            <v>999</v>
          </cell>
          <cell r="N86">
            <v>999</v>
          </cell>
          <cell r="Q86">
            <v>999</v>
          </cell>
        </row>
        <row r="87">
          <cell r="A87">
            <v>81</v>
          </cell>
          <cell r="K87">
            <v>0</v>
          </cell>
          <cell r="L87" t="str">
            <v>ZZZ9</v>
          </cell>
          <cell r="M87">
            <v>999</v>
          </cell>
          <cell r="N87">
            <v>999</v>
          </cell>
          <cell r="Q87">
            <v>999</v>
          </cell>
        </row>
        <row r="88">
          <cell r="A88">
            <v>82</v>
          </cell>
          <cell r="K88">
            <v>0</v>
          </cell>
          <cell r="L88" t="str">
            <v>ZZZ9</v>
          </cell>
          <cell r="M88">
            <v>999</v>
          </cell>
          <cell r="N88">
            <v>999</v>
          </cell>
          <cell r="Q88">
            <v>999</v>
          </cell>
        </row>
        <row r="89">
          <cell r="A89">
            <v>83</v>
          </cell>
          <cell r="K89">
            <v>0</v>
          </cell>
          <cell r="L89" t="str">
            <v>ZZZ9</v>
          </cell>
          <cell r="M89">
            <v>999</v>
          </cell>
          <cell r="N89">
            <v>999</v>
          </cell>
          <cell r="Q89">
            <v>999</v>
          </cell>
        </row>
        <row r="90">
          <cell r="A90">
            <v>84</v>
          </cell>
          <cell r="K90">
            <v>0</v>
          </cell>
          <cell r="L90" t="str">
            <v>ZZZ9</v>
          </cell>
          <cell r="M90">
            <v>999</v>
          </cell>
          <cell r="N90">
            <v>999</v>
          </cell>
          <cell r="Q90">
            <v>999</v>
          </cell>
        </row>
        <row r="91">
          <cell r="A91">
            <v>85</v>
          </cell>
          <cell r="K91">
            <v>0</v>
          </cell>
          <cell r="L91" t="str">
            <v>ZZZ9</v>
          </cell>
          <cell r="M91">
            <v>999</v>
          </cell>
          <cell r="N91">
            <v>999</v>
          </cell>
          <cell r="Q91">
            <v>999</v>
          </cell>
        </row>
        <row r="92">
          <cell r="A92">
            <v>86</v>
          </cell>
          <cell r="K92">
            <v>0</v>
          </cell>
          <cell r="L92" t="str">
            <v>ZZZ9</v>
          </cell>
          <cell r="M92">
            <v>999</v>
          </cell>
          <cell r="N92">
            <v>999</v>
          </cell>
          <cell r="Q92">
            <v>999</v>
          </cell>
        </row>
        <row r="93">
          <cell r="A93">
            <v>87</v>
          </cell>
          <cell r="K93">
            <v>0</v>
          </cell>
          <cell r="L93" t="str">
            <v>ZZZ9</v>
          </cell>
          <cell r="M93">
            <v>999</v>
          </cell>
          <cell r="N93">
            <v>999</v>
          </cell>
          <cell r="Q93">
            <v>999</v>
          </cell>
        </row>
        <row r="94">
          <cell r="A94">
            <v>88</v>
          </cell>
          <cell r="K94">
            <v>0</v>
          </cell>
          <cell r="L94" t="str">
            <v>ZZZ9</v>
          </cell>
          <cell r="M94">
            <v>999</v>
          </cell>
          <cell r="N94">
            <v>999</v>
          </cell>
          <cell r="Q94">
            <v>999</v>
          </cell>
        </row>
        <row r="95">
          <cell r="A95">
            <v>89</v>
          </cell>
          <cell r="K95">
            <v>0</v>
          </cell>
          <cell r="L95" t="str">
            <v>ZZZ9</v>
          </cell>
          <cell r="M95">
            <v>999</v>
          </cell>
          <cell r="N95">
            <v>999</v>
          </cell>
          <cell r="Q95">
            <v>999</v>
          </cell>
        </row>
        <row r="96">
          <cell r="A96">
            <v>90</v>
          </cell>
          <cell r="K96">
            <v>0</v>
          </cell>
          <cell r="L96" t="str">
            <v>ZZZ9</v>
          </cell>
          <cell r="M96">
            <v>999</v>
          </cell>
          <cell r="N96">
            <v>999</v>
          </cell>
          <cell r="Q96">
            <v>999</v>
          </cell>
        </row>
        <row r="97">
          <cell r="A97">
            <v>91</v>
          </cell>
          <cell r="K97">
            <v>0</v>
          </cell>
          <cell r="L97" t="str">
            <v>ZZZ9</v>
          </cell>
          <cell r="M97">
            <v>999</v>
          </cell>
          <cell r="N97">
            <v>999</v>
          </cell>
          <cell r="Q97">
            <v>999</v>
          </cell>
        </row>
        <row r="98">
          <cell r="A98">
            <v>92</v>
          </cell>
          <cell r="K98">
            <v>0</v>
          </cell>
          <cell r="L98" t="str">
            <v>ZZZ9</v>
          </cell>
          <cell r="M98">
            <v>999</v>
          </cell>
          <cell r="N98">
            <v>999</v>
          </cell>
          <cell r="Q98">
            <v>999</v>
          </cell>
        </row>
        <row r="99">
          <cell r="A99">
            <v>93</v>
          </cell>
          <cell r="K99">
            <v>0</v>
          </cell>
          <cell r="L99" t="str">
            <v>ZZZ9</v>
          </cell>
          <cell r="M99">
            <v>999</v>
          </cell>
          <cell r="N99">
            <v>999</v>
          </cell>
          <cell r="Q99">
            <v>999</v>
          </cell>
        </row>
        <row r="100">
          <cell r="A100">
            <v>94</v>
          </cell>
          <cell r="K100">
            <v>0</v>
          </cell>
          <cell r="L100" t="str">
            <v>ZZZ9</v>
          </cell>
          <cell r="M100">
            <v>999</v>
          </cell>
          <cell r="N100">
            <v>999</v>
          </cell>
          <cell r="Q100">
            <v>999</v>
          </cell>
        </row>
        <row r="101">
          <cell r="A101">
            <v>95</v>
          </cell>
          <cell r="K101">
            <v>0</v>
          </cell>
          <cell r="L101" t="str">
            <v>ZZZ9</v>
          </cell>
          <cell r="M101">
            <v>999</v>
          </cell>
          <cell r="N101">
            <v>999</v>
          </cell>
          <cell r="Q101">
            <v>999</v>
          </cell>
        </row>
        <row r="102">
          <cell r="A102">
            <v>96</v>
          </cell>
          <cell r="K102">
            <v>0</v>
          </cell>
          <cell r="L102" t="str">
            <v>ZZZ9</v>
          </cell>
          <cell r="M102">
            <v>999</v>
          </cell>
          <cell r="N102">
            <v>999</v>
          </cell>
          <cell r="Q102">
            <v>999</v>
          </cell>
        </row>
        <row r="103">
          <cell r="A103">
            <v>97</v>
          </cell>
          <cell r="K103">
            <v>0</v>
          </cell>
          <cell r="L103" t="str">
            <v>ZZZ9</v>
          </cell>
          <cell r="M103">
            <v>999</v>
          </cell>
          <cell r="N103">
            <v>999</v>
          </cell>
          <cell r="Q103">
            <v>999</v>
          </cell>
        </row>
        <row r="104">
          <cell r="A104">
            <v>98</v>
          </cell>
          <cell r="K104">
            <v>0</v>
          </cell>
          <cell r="L104" t="str">
            <v>ZZZ9</v>
          </cell>
          <cell r="M104">
            <v>999</v>
          </cell>
          <cell r="N104">
            <v>999</v>
          </cell>
          <cell r="Q104">
            <v>999</v>
          </cell>
        </row>
        <row r="105">
          <cell r="A105">
            <v>99</v>
          </cell>
          <cell r="K105">
            <v>0</v>
          </cell>
          <cell r="L105" t="str">
            <v>ZZZ9</v>
          </cell>
          <cell r="M105">
            <v>999</v>
          </cell>
          <cell r="N105">
            <v>999</v>
          </cell>
          <cell r="Q105">
            <v>999</v>
          </cell>
        </row>
        <row r="106">
          <cell r="A106">
            <v>100</v>
          </cell>
          <cell r="K106">
            <v>0</v>
          </cell>
          <cell r="L106" t="str">
            <v>ZZZ9</v>
          </cell>
          <cell r="M106">
            <v>999</v>
          </cell>
          <cell r="N106">
            <v>999</v>
          </cell>
          <cell r="Q106">
            <v>999</v>
          </cell>
        </row>
        <row r="107">
          <cell r="A107">
            <v>101</v>
          </cell>
          <cell r="K107">
            <v>0</v>
          </cell>
          <cell r="L107" t="str">
            <v>ZZZ9</v>
          </cell>
          <cell r="M107">
            <v>999</v>
          </cell>
          <cell r="N107">
            <v>999</v>
          </cell>
          <cell r="Q107">
            <v>999</v>
          </cell>
        </row>
        <row r="108">
          <cell r="A108">
            <v>102</v>
          </cell>
          <cell r="K108">
            <v>0</v>
          </cell>
          <cell r="L108" t="str">
            <v>ZZZ9</v>
          </cell>
          <cell r="M108">
            <v>999</v>
          </cell>
          <cell r="N108">
            <v>999</v>
          </cell>
          <cell r="Q108">
            <v>999</v>
          </cell>
        </row>
        <row r="109">
          <cell r="A109">
            <v>103</v>
          </cell>
          <cell r="K109">
            <v>0</v>
          </cell>
          <cell r="L109" t="str">
            <v>ZZZ9</v>
          </cell>
          <cell r="M109">
            <v>999</v>
          </cell>
          <cell r="N109">
            <v>999</v>
          </cell>
          <cell r="Q109">
            <v>999</v>
          </cell>
        </row>
        <row r="110">
          <cell r="A110">
            <v>104</v>
          </cell>
          <cell r="K110">
            <v>0</v>
          </cell>
          <cell r="L110" t="str">
            <v>ZZZ9</v>
          </cell>
          <cell r="M110">
            <v>999</v>
          </cell>
          <cell r="N110">
            <v>999</v>
          </cell>
          <cell r="Q110">
            <v>999</v>
          </cell>
        </row>
        <row r="111">
          <cell r="A111">
            <v>105</v>
          </cell>
          <cell r="K111">
            <v>0</v>
          </cell>
          <cell r="L111" t="str">
            <v>ZZZ9</v>
          </cell>
          <cell r="M111">
            <v>999</v>
          </cell>
          <cell r="N111">
            <v>999</v>
          </cell>
          <cell r="Q111">
            <v>999</v>
          </cell>
        </row>
        <row r="112">
          <cell r="A112">
            <v>106</v>
          </cell>
          <cell r="K112">
            <v>0</v>
          </cell>
          <cell r="L112" t="str">
            <v>ZZZ9</v>
          </cell>
          <cell r="M112">
            <v>999</v>
          </cell>
          <cell r="N112">
            <v>999</v>
          </cell>
          <cell r="Q112">
            <v>999</v>
          </cell>
        </row>
        <row r="113">
          <cell r="A113">
            <v>107</v>
          </cell>
          <cell r="K113">
            <v>0</v>
          </cell>
          <cell r="L113" t="str">
            <v>ZZZ9</v>
          </cell>
          <cell r="M113">
            <v>999</v>
          </cell>
          <cell r="N113">
            <v>999</v>
          </cell>
          <cell r="Q113">
            <v>999</v>
          </cell>
        </row>
        <row r="114">
          <cell r="A114">
            <v>108</v>
          </cell>
          <cell r="K114">
            <v>0</v>
          </cell>
          <cell r="L114" t="str">
            <v>ZZZ9</v>
          </cell>
          <cell r="M114">
            <v>999</v>
          </cell>
          <cell r="N114">
            <v>999</v>
          </cell>
          <cell r="Q114">
            <v>999</v>
          </cell>
        </row>
        <row r="115">
          <cell r="A115">
            <v>109</v>
          </cell>
          <cell r="K115">
            <v>0</v>
          </cell>
          <cell r="L115" t="str">
            <v>ZZZ9</v>
          </cell>
          <cell r="M115">
            <v>999</v>
          </cell>
          <cell r="N115">
            <v>999</v>
          </cell>
          <cell r="Q115">
            <v>999</v>
          </cell>
        </row>
        <row r="116">
          <cell r="A116">
            <v>110</v>
          </cell>
          <cell r="K116">
            <v>0</v>
          </cell>
          <cell r="L116" t="str">
            <v>ZZZ9</v>
          </cell>
          <cell r="M116">
            <v>999</v>
          </cell>
          <cell r="N116">
            <v>999</v>
          </cell>
          <cell r="Q116">
            <v>999</v>
          </cell>
        </row>
        <row r="117">
          <cell r="A117">
            <v>111</v>
          </cell>
          <cell r="K117">
            <v>0</v>
          </cell>
          <cell r="L117" t="str">
            <v>ZZZ9</v>
          </cell>
          <cell r="M117">
            <v>999</v>
          </cell>
          <cell r="N117">
            <v>999</v>
          </cell>
          <cell r="Q117">
            <v>999</v>
          </cell>
        </row>
        <row r="118">
          <cell r="A118">
            <v>112</v>
          </cell>
          <cell r="K118">
            <v>0</v>
          </cell>
          <cell r="L118" t="str">
            <v>ZZZ9</v>
          </cell>
          <cell r="M118">
            <v>999</v>
          </cell>
          <cell r="N118">
            <v>999</v>
          </cell>
          <cell r="Q118">
            <v>999</v>
          </cell>
        </row>
        <row r="119">
          <cell r="A119">
            <v>113</v>
          </cell>
          <cell r="K119">
            <v>0</v>
          </cell>
          <cell r="L119" t="str">
            <v>ZZZ9</v>
          </cell>
          <cell r="M119">
            <v>999</v>
          </cell>
          <cell r="N119">
            <v>999</v>
          </cell>
          <cell r="Q119">
            <v>999</v>
          </cell>
        </row>
        <row r="120">
          <cell r="A120">
            <v>114</v>
          </cell>
          <cell r="K120">
            <v>0</v>
          </cell>
          <cell r="L120" t="str">
            <v>ZZZ9</v>
          </cell>
          <cell r="M120">
            <v>999</v>
          </cell>
          <cell r="N120">
            <v>999</v>
          </cell>
          <cell r="Q120">
            <v>999</v>
          </cell>
        </row>
        <row r="121">
          <cell r="A121">
            <v>115</v>
          </cell>
          <cell r="K121">
            <v>0</v>
          </cell>
          <cell r="L121" t="str">
            <v>ZZZ9</v>
          </cell>
          <cell r="M121">
            <v>999</v>
          </cell>
          <cell r="N121">
            <v>999</v>
          </cell>
          <cell r="Q121">
            <v>999</v>
          </cell>
        </row>
        <row r="122">
          <cell r="A122">
            <v>116</v>
          </cell>
          <cell r="K122">
            <v>0</v>
          </cell>
          <cell r="L122" t="str">
            <v>ZZZ9</v>
          </cell>
          <cell r="M122">
            <v>999</v>
          </cell>
          <cell r="N122">
            <v>999</v>
          </cell>
          <cell r="Q122">
            <v>999</v>
          </cell>
        </row>
        <row r="123">
          <cell r="A123">
            <v>117</v>
          </cell>
          <cell r="K123">
            <v>0</v>
          </cell>
          <cell r="L123" t="str">
            <v>ZZZ9</v>
          </cell>
          <cell r="M123">
            <v>999</v>
          </cell>
          <cell r="N123">
            <v>999</v>
          </cell>
          <cell r="Q123">
            <v>999</v>
          </cell>
        </row>
        <row r="124">
          <cell r="A124">
            <v>118</v>
          </cell>
          <cell r="K124">
            <v>0</v>
          </cell>
          <cell r="L124" t="str">
            <v>ZZZ9</v>
          </cell>
          <cell r="M124">
            <v>999</v>
          </cell>
          <cell r="N124">
            <v>999</v>
          </cell>
          <cell r="Q124">
            <v>999</v>
          </cell>
        </row>
        <row r="125">
          <cell r="A125">
            <v>119</v>
          </cell>
          <cell r="K125">
            <v>0</v>
          </cell>
          <cell r="L125" t="str">
            <v>ZZZ9</v>
          </cell>
          <cell r="M125">
            <v>999</v>
          </cell>
          <cell r="N125">
            <v>999</v>
          </cell>
          <cell r="Q125">
            <v>999</v>
          </cell>
        </row>
        <row r="126">
          <cell r="A126">
            <v>120</v>
          </cell>
          <cell r="K126">
            <v>0</v>
          </cell>
          <cell r="L126" t="str">
            <v>ZZZ9</v>
          </cell>
          <cell r="M126">
            <v>999</v>
          </cell>
          <cell r="N126">
            <v>999</v>
          </cell>
          <cell r="Q126">
            <v>999</v>
          </cell>
        </row>
        <row r="127">
          <cell r="A127">
            <v>121</v>
          </cell>
          <cell r="K127">
            <v>0</v>
          </cell>
          <cell r="L127" t="str">
            <v>ZZZ9</v>
          </cell>
          <cell r="M127">
            <v>999</v>
          </cell>
          <cell r="N127">
            <v>999</v>
          </cell>
          <cell r="Q127">
            <v>999</v>
          </cell>
        </row>
        <row r="128">
          <cell r="A128">
            <v>122</v>
          </cell>
          <cell r="K128">
            <v>0</v>
          </cell>
          <cell r="L128" t="str">
            <v>ZZZ9</v>
          </cell>
          <cell r="M128">
            <v>999</v>
          </cell>
          <cell r="N128">
            <v>999</v>
          </cell>
          <cell r="Q128">
            <v>999</v>
          </cell>
        </row>
        <row r="129">
          <cell r="A129">
            <v>123</v>
          </cell>
          <cell r="K129">
            <v>0</v>
          </cell>
          <cell r="L129" t="str">
            <v>ZZZ9</v>
          </cell>
          <cell r="M129">
            <v>999</v>
          </cell>
          <cell r="N129">
            <v>999</v>
          </cell>
          <cell r="Q129">
            <v>999</v>
          </cell>
        </row>
        <row r="130">
          <cell r="A130">
            <v>124</v>
          </cell>
          <cell r="K130">
            <v>0</v>
          </cell>
          <cell r="L130" t="str">
            <v>ZZZ9</v>
          </cell>
          <cell r="M130">
            <v>999</v>
          </cell>
          <cell r="N130">
            <v>999</v>
          </cell>
          <cell r="Q130">
            <v>999</v>
          </cell>
        </row>
        <row r="131">
          <cell r="A131">
            <v>125</v>
          </cell>
          <cell r="K131">
            <v>0</v>
          </cell>
          <cell r="L131" t="str">
            <v>ZZZ9</v>
          </cell>
          <cell r="M131">
            <v>999</v>
          </cell>
          <cell r="N131">
            <v>999</v>
          </cell>
          <cell r="Q131">
            <v>999</v>
          </cell>
        </row>
        <row r="132">
          <cell r="A132">
            <v>126</v>
          </cell>
          <cell r="K132">
            <v>0</v>
          </cell>
          <cell r="L132" t="str">
            <v>ZZZ9</v>
          </cell>
          <cell r="M132">
            <v>999</v>
          </cell>
          <cell r="N132">
            <v>999</v>
          </cell>
          <cell r="Q132">
            <v>999</v>
          </cell>
        </row>
        <row r="133">
          <cell r="A133">
            <v>127</v>
          </cell>
          <cell r="K133">
            <v>0</v>
          </cell>
          <cell r="L133" t="str">
            <v>ZZZ9</v>
          </cell>
          <cell r="M133">
            <v>999</v>
          </cell>
          <cell r="N133">
            <v>999</v>
          </cell>
          <cell r="Q133">
            <v>999</v>
          </cell>
        </row>
        <row r="134">
          <cell r="A134">
            <v>128</v>
          </cell>
          <cell r="K134">
            <v>0</v>
          </cell>
          <cell r="L134" t="str">
            <v>ZZZ9</v>
          </cell>
          <cell r="M134">
            <v>999</v>
          </cell>
          <cell r="N134">
            <v>999</v>
          </cell>
          <cell r="Q134">
            <v>999</v>
          </cell>
        </row>
      </sheetData>
      <sheetData sheetId="9">
        <row r="5">
          <cell r="R5">
            <v>0</v>
          </cell>
        </row>
        <row r="7">
          <cell r="A7">
            <v>1</v>
          </cell>
          <cell r="B7" t="str">
            <v>Hrdina</v>
          </cell>
          <cell r="C7" t="str">
            <v>Martin</v>
          </cell>
          <cell r="D7" t="str">
            <v>CZE</v>
          </cell>
          <cell r="E7">
            <v>34737</v>
          </cell>
          <cell r="I7">
            <v>11</v>
          </cell>
          <cell r="K7">
            <v>0</v>
          </cell>
          <cell r="L7" t="str">
            <v>CZE9</v>
          </cell>
          <cell r="M7">
            <v>999</v>
          </cell>
          <cell r="N7">
            <v>1</v>
          </cell>
          <cell r="O7" t="str">
            <v>DA</v>
          </cell>
          <cell r="Q7">
            <v>1</v>
          </cell>
        </row>
        <row r="8">
          <cell r="A8">
            <v>2</v>
          </cell>
          <cell r="B8" t="str">
            <v>Obert</v>
          </cell>
          <cell r="C8" t="str">
            <v>Adrian</v>
          </cell>
          <cell r="D8" t="str">
            <v>GER</v>
          </cell>
          <cell r="E8">
            <v>34777</v>
          </cell>
          <cell r="I8">
            <v>12</v>
          </cell>
          <cell r="K8">
            <v>0</v>
          </cell>
          <cell r="L8" t="str">
            <v>GER9</v>
          </cell>
          <cell r="M8">
            <v>999</v>
          </cell>
          <cell r="N8">
            <v>1</v>
          </cell>
          <cell r="O8" t="str">
            <v>DA</v>
          </cell>
          <cell r="Q8">
            <v>1</v>
          </cell>
        </row>
        <row r="9">
          <cell r="A9">
            <v>3</v>
          </cell>
          <cell r="B9" t="str">
            <v>Dusek</v>
          </cell>
          <cell r="C9" t="str">
            <v>Ondrej</v>
          </cell>
          <cell r="D9" t="str">
            <v>CZE</v>
          </cell>
          <cell r="E9">
            <v>35048</v>
          </cell>
          <cell r="I9">
            <v>16</v>
          </cell>
          <cell r="K9">
            <v>0</v>
          </cell>
          <cell r="L9" t="str">
            <v>CZE9</v>
          </cell>
          <cell r="M9">
            <v>999</v>
          </cell>
          <cell r="N9">
            <v>1</v>
          </cell>
          <cell r="O9" t="str">
            <v>DA</v>
          </cell>
          <cell r="Q9">
            <v>1</v>
          </cell>
        </row>
        <row r="10">
          <cell r="A10">
            <v>4</v>
          </cell>
          <cell r="B10" t="str">
            <v>Filipsky</v>
          </cell>
          <cell r="C10" t="str">
            <v>Jakub</v>
          </cell>
          <cell r="D10" t="str">
            <v>CZE</v>
          </cell>
          <cell r="E10">
            <v>34862</v>
          </cell>
          <cell r="I10">
            <v>18</v>
          </cell>
          <cell r="K10">
            <v>0</v>
          </cell>
          <cell r="L10" t="str">
            <v>CZE9</v>
          </cell>
          <cell r="M10">
            <v>999</v>
          </cell>
          <cell r="N10">
            <v>1</v>
          </cell>
          <cell r="O10" t="str">
            <v>WC</v>
          </cell>
          <cell r="Q10">
            <v>2</v>
          </cell>
        </row>
        <row r="11">
          <cell r="A11">
            <v>5</v>
          </cell>
          <cell r="B11" t="str">
            <v>Janosik</v>
          </cell>
          <cell r="C11" t="str">
            <v>Krystof</v>
          </cell>
          <cell r="D11" t="str">
            <v>CZE</v>
          </cell>
          <cell r="E11">
            <v>34770</v>
          </cell>
          <cell r="I11">
            <v>24</v>
          </cell>
          <cell r="K11">
            <v>0</v>
          </cell>
          <cell r="L11" t="str">
            <v>CZE9</v>
          </cell>
          <cell r="M11">
            <v>999</v>
          </cell>
          <cell r="N11">
            <v>1</v>
          </cell>
          <cell r="O11" t="str">
            <v>WC</v>
          </cell>
          <cell r="Q11">
            <v>2</v>
          </cell>
        </row>
        <row r="12">
          <cell r="A12">
            <v>6</v>
          </cell>
          <cell r="B12" t="str">
            <v>Krejci</v>
          </cell>
          <cell r="C12" t="str">
            <v>Lukas</v>
          </cell>
          <cell r="D12" t="str">
            <v>CZE</v>
          </cell>
          <cell r="E12">
            <v>35040</v>
          </cell>
          <cell r="I12">
            <v>44</v>
          </cell>
          <cell r="K12">
            <v>0</v>
          </cell>
          <cell r="L12" t="str">
            <v>CZE9</v>
          </cell>
          <cell r="M12">
            <v>999</v>
          </cell>
          <cell r="N12">
            <v>1</v>
          </cell>
          <cell r="O12" t="str">
            <v>DA</v>
          </cell>
          <cell r="Q12">
            <v>1</v>
          </cell>
        </row>
        <row r="13">
          <cell r="A13">
            <v>7</v>
          </cell>
          <cell r="B13" t="str">
            <v>Rikl</v>
          </cell>
          <cell r="C13" t="str">
            <v>Filip</v>
          </cell>
          <cell r="D13" t="str">
            <v>CZE</v>
          </cell>
          <cell r="E13">
            <v>35136</v>
          </cell>
          <cell r="I13">
            <v>45</v>
          </cell>
          <cell r="K13">
            <v>0</v>
          </cell>
          <cell r="L13" t="str">
            <v>CZE9</v>
          </cell>
          <cell r="M13">
            <v>999</v>
          </cell>
          <cell r="N13">
            <v>1</v>
          </cell>
          <cell r="O13" t="str">
            <v>DA</v>
          </cell>
          <cell r="Q13">
            <v>1</v>
          </cell>
        </row>
        <row r="14">
          <cell r="A14">
            <v>8</v>
          </cell>
          <cell r="B14" t="str">
            <v>Richter</v>
          </cell>
          <cell r="C14" t="str">
            <v>Carlo</v>
          </cell>
          <cell r="D14" t="str">
            <v>GER</v>
          </cell>
          <cell r="E14">
            <v>34964</v>
          </cell>
          <cell r="I14">
            <v>52</v>
          </cell>
          <cell r="K14">
            <v>0</v>
          </cell>
          <cell r="L14" t="str">
            <v>GER9</v>
          </cell>
          <cell r="M14">
            <v>999</v>
          </cell>
          <cell r="N14">
            <v>1</v>
          </cell>
          <cell r="O14" t="str">
            <v>DA</v>
          </cell>
          <cell r="Q14">
            <v>1</v>
          </cell>
        </row>
        <row r="15">
          <cell r="A15">
            <v>9</v>
          </cell>
          <cell r="B15" t="str">
            <v>Heller</v>
          </cell>
          <cell r="C15" t="str">
            <v>Robin</v>
          </cell>
          <cell r="D15" t="str">
            <v>CZE</v>
          </cell>
          <cell r="E15">
            <v>35097</v>
          </cell>
          <cell r="I15">
            <v>54</v>
          </cell>
          <cell r="K15">
            <v>0</v>
          </cell>
          <cell r="L15" t="str">
            <v>CZE9</v>
          </cell>
          <cell r="M15">
            <v>999</v>
          </cell>
          <cell r="N15">
            <v>1</v>
          </cell>
          <cell r="O15" t="str">
            <v>DA</v>
          </cell>
          <cell r="Q15">
            <v>1</v>
          </cell>
        </row>
        <row r="16">
          <cell r="A16">
            <v>10</v>
          </cell>
          <cell r="B16" t="str">
            <v>Kopecky</v>
          </cell>
          <cell r="C16" t="str">
            <v>Tomas</v>
          </cell>
          <cell r="D16" t="str">
            <v>CZE</v>
          </cell>
          <cell r="E16">
            <v>35118</v>
          </cell>
          <cell r="I16">
            <v>55</v>
          </cell>
          <cell r="K16">
            <v>0</v>
          </cell>
          <cell r="L16" t="str">
            <v>CZE9</v>
          </cell>
          <cell r="M16">
            <v>999</v>
          </cell>
          <cell r="N16">
            <v>1</v>
          </cell>
          <cell r="O16" t="str">
            <v>WC</v>
          </cell>
          <cell r="Q16">
            <v>2</v>
          </cell>
        </row>
        <row r="17">
          <cell r="A17">
            <v>11</v>
          </cell>
          <cell r="B17" t="str">
            <v>Grunt</v>
          </cell>
          <cell r="C17" t="str">
            <v>David</v>
          </cell>
          <cell r="D17" t="str">
            <v>CZE</v>
          </cell>
          <cell r="E17">
            <v>35192</v>
          </cell>
          <cell r="I17">
            <v>57</v>
          </cell>
          <cell r="K17">
            <v>0</v>
          </cell>
          <cell r="L17" t="str">
            <v>CZE9</v>
          </cell>
          <cell r="M17">
            <v>999</v>
          </cell>
          <cell r="N17">
            <v>1</v>
          </cell>
          <cell r="O17" t="str">
            <v>DA</v>
          </cell>
          <cell r="Q17">
            <v>1</v>
          </cell>
        </row>
        <row r="18">
          <cell r="A18">
            <v>12</v>
          </cell>
          <cell r="B18" t="str">
            <v>Czepielewski</v>
          </cell>
          <cell r="C18" t="str">
            <v>Daniel</v>
          </cell>
          <cell r="D18" t="str">
            <v>GER</v>
          </cell>
          <cell r="E18">
            <v>35176</v>
          </cell>
          <cell r="I18">
            <v>59</v>
          </cell>
          <cell r="K18">
            <v>0</v>
          </cell>
          <cell r="L18" t="str">
            <v>GER9</v>
          </cell>
          <cell r="M18">
            <v>999</v>
          </cell>
          <cell r="N18">
            <v>1</v>
          </cell>
          <cell r="O18" t="str">
            <v>DA</v>
          </cell>
          <cell r="Q18">
            <v>1</v>
          </cell>
        </row>
        <row r="19">
          <cell r="A19">
            <v>13</v>
          </cell>
          <cell r="B19" t="str">
            <v>Schweizer</v>
          </cell>
          <cell r="C19" t="str">
            <v>Benjamin</v>
          </cell>
          <cell r="D19" t="str">
            <v>GER</v>
          </cell>
          <cell r="E19">
            <v>35203</v>
          </cell>
          <cell r="I19">
            <v>119</v>
          </cell>
          <cell r="K19">
            <v>0</v>
          </cell>
          <cell r="L19" t="str">
            <v>GER9</v>
          </cell>
          <cell r="M19">
            <v>999</v>
          </cell>
          <cell r="N19">
            <v>1</v>
          </cell>
          <cell r="O19" t="str">
            <v>DA</v>
          </cell>
          <cell r="Q19">
            <v>1</v>
          </cell>
        </row>
        <row r="20">
          <cell r="A20">
            <v>14</v>
          </cell>
          <cell r="B20" t="str">
            <v>Mast</v>
          </cell>
          <cell r="C20" t="str">
            <v>Adrian</v>
          </cell>
          <cell r="D20" t="str">
            <v>GER</v>
          </cell>
          <cell r="E20">
            <v>35071</v>
          </cell>
          <cell r="I20">
            <v>134</v>
          </cell>
          <cell r="K20">
            <v>0</v>
          </cell>
          <cell r="L20" t="str">
            <v>GER9</v>
          </cell>
          <cell r="M20">
            <v>999</v>
          </cell>
          <cell r="N20">
            <v>1</v>
          </cell>
          <cell r="O20" t="str">
            <v>DA</v>
          </cell>
          <cell r="Q20">
            <v>1</v>
          </cell>
        </row>
        <row r="21">
          <cell r="A21">
            <v>15</v>
          </cell>
          <cell r="B21" t="str">
            <v>Schrott</v>
          </cell>
          <cell r="C21" t="str">
            <v>David</v>
          </cell>
          <cell r="D21" t="str">
            <v>GER</v>
          </cell>
          <cell r="E21">
            <v>35259</v>
          </cell>
          <cell r="I21">
            <v>137</v>
          </cell>
          <cell r="K21">
            <v>0</v>
          </cell>
          <cell r="L21" t="str">
            <v>GER9</v>
          </cell>
          <cell r="M21">
            <v>999</v>
          </cell>
          <cell r="N21">
            <v>1</v>
          </cell>
          <cell r="O21" t="str">
            <v>DA</v>
          </cell>
          <cell r="Q21">
            <v>1</v>
          </cell>
        </row>
        <row r="22">
          <cell r="A22">
            <v>16</v>
          </cell>
          <cell r="B22" t="str">
            <v>Kameník </v>
          </cell>
          <cell r="C22" t="str">
            <v>Tomáš</v>
          </cell>
          <cell r="D22" t="str">
            <v>CZE</v>
          </cell>
          <cell r="E22">
            <v>34756</v>
          </cell>
          <cell r="I22">
            <v>192</v>
          </cell>
          <cell r="K22">
            <v>0</v>
          </cell>
          <cell r="L22" t="str">
            <v>CZE9</v>
          </cell>
          <cell r="M22">
            <v>999</v>
          </cell>
          <cell r="N22">
            <v>1</v>
          </cell>
          <cell r="O22" t="str">
            <v>DA</v>
          </cell>
          <cell r="Q22">
            <v>1</v>
          </cell>
        </row>
        <row r="23">
          <cell r="A23">
            <v>17</v>
          </cell>
          <cell r="B23" t="str">
            <v>Pitra</v>
          </cell>
          <cell r="C23" t="str">
            <v>Jan</v>
          </cell>
          <cell r="D23" t="str">
            <v>CZE</v>
          </cell>
          <cell r="E23">
            <v>35214</v>
          </cell>
          <cell r="I23">
            <v>207</v>
          </cell>
          <cell r="K23">
            <v>0</v>
          </cell>
          <cell r="L23" t="str">
            <v>CZE9</v>
          </cell>
          <cell r="M23">
            <v>999</v>
          </cell>
          <cell r="N23">
            <v>1</v>
          </cell>
          <cell r="O23" t="str">
            <v>WC</v>
          </cell>
          <cell r="Q23">
            <v>2</v>
          </cell>
        </row>
        <row r="24">
          <cell r="A24">
            <v>18</v>
          </cell>
          <cell r="B24" t="str">
            <v>Starý</v>
          </cell>
          <cell r="C24" t="str">
            <v>Dominik</v>
          </cell>
          <cell r="D24" t="str">
            <v>CZE</v>
          </cell>
          <cell r="E24" t="str">
            <v>18.1.1997</v>
          </cell>
          <cell r="I24">
            <v>399</v>
          </cell>
          <cell r="K24">
            <v>0</v>
          </cell>
          <cell r="L24" t="str">
            <v>CZE9</v>
          </cell>
          <cell r="M24">
            <v>999</v>
          </cell>
          <cell r="N24">
            <v>1</v>
          </cell>
          <cell r="O24" t="str">
            <v>WC</v>
          </cell>
          <cell r="Q24">
            <v>2</v>
          </cell>
        </row>
        <row r="25">
          <cell r="A25">
            <v>19</v>
          </cell>
          <cell r="B25" t="str">
            <v>Bezemek</v>
          </cell>
          <cell r="C25" t="str">
            <v>Petr</v>
          </cell>
          <cell r="D25" t="str">
            <v>CZE</v>
          </cell>
          <cell r="E25">
            <v>35507</v>
          </cell>
          <cell r="I25">
            <v>452</v>
          </cell>
          <cell r="K25">
            <v>0</v>
          </cell>
          <cell r="L25" t="str">
            <v>CZE9</v>
          </cell>
          <cell r="M25">
            <v>999</v>
          </cell>
          <cell r="N25">
            <v>1</v>
          </cell>
          <cell r="O25" t="str">
            <v>DA</v>
          </cell>
          <cell r="Q25">
            <v>1</v>
          </cell>
        </row>
        <row r="26">
          <cell r="A26">
            <v>20</v>
          </cell>
          <cell r="B26" t="str">
            <v>Vidmanov</v>
          </cell>
          <cell r="C26" t="str">
            <v>Vasily</v>
          </cell>
          <cell r="D26" t="str">
            <v>RUS</v>
          </cell>
          <cell r="E26">
            <v>35291</v>
          </cell>
          <cell r="K26">
            <v>0</v>
          </cell>
          <cell r="L26" t="str">
            <v>RUS9</v>
          </cell>
          <cell r="M26">
            <v>999</v>
          </cell>
          <cell r="N26">
            <v>1</v>
          </cell>
          <cell r="O26" t="str">
            <v>DA</v>
          </cell>
          <cell r="Q26">
            <v>1</v>
          </cell>
        </row>
        <row r="27">
          <cell r="A27">
            <v>21</v>
          </cell>
          <cell r="B27" t="str">
            <v>Marangoni</v>
          </cell>
          <cell r="C27" t="str">
            <v>Matteo</v>
          </cell>
          <cell r="D27" t="str">
            <v>ITA</v>
          </cell>
          <cell r="E27">
            <v>34862</v>
          </cell>
          <cell r="K27">
            <v>0</v>
          </cell>
          <cell r="L27" t="str">
            <v>ITA9</v>
          </cell>
          <cell r="M27">
            <v>999</v>
          </cell>
          <cell r="N27">
            <v>1</v>
          </cell>
          <cell r="O27" t="str">
            <v>DA</v>
          </cell>
          <cell r="Q27">
            <v>1</v>
          </cell>
        </row>
        <row r="28">
          <cell r="A28">
            <v>22</v>
          </cell>
          <cell r="B28" t="str">
            <v>Hovhammar</v>
          </cell>
          <cell r="C28" t="str">
            <v>Oscar</v>
          </cell>
          <cell r="D28" t="str">
            <v>SWE</v>
          </cell>
          <cell r="E28">
            <v>35010</v>
          </cell>
          <cell r="K28">
            <v>0</v>
          </cell>
          <cell r="L28" t="str">
            <v>SWE9</v>
          </cell>
          <cell r="M28">
            <v>999</v>
          </cell>
          <cell r="N28">
            <v>1</v>
          </cell>
          <cell r="O28" t="str">
            <v>DA</v>
          </cell>
          <cell r="Q28">
            <v>1</v>
          </cell>
        </row>
        <row r="29">
          <cell r="A29">
            <v>23</v>
          </cell>
          <cell r="B29" t="str">
            <v>Rosqvist</v>
          </cell>
          <cell r="C29" t="str">
            <v>Samuel</v>
          </cell>
          <cell r="D29" t="str">
            <v>SWE</v>
          </cell>
          <cell r="E29">
            <v>35010</v>
          </cell>
          <cell r="K29">
            <v>0</v>
          </cell>
          <cell r="L29" t="str">
            <v>SWE9</v>
          </cell>
          <cell r="M29">
            <v>999</v>
          </cell>
          <cell r="N29">
            <v>1</v>
          </cell>
          <cell r="O29" t="str">
            <v>DA</v>
          </cell>
          <cell r="Q29">
            <v>1</v>
          </cell>
        </row>
        <row r="30">
          <cell r="A30">
            <v>24</v>
          </cell>
          <cell r="B30" t="str">
            <v>Freund</v>
          </cell>
          <cell r="C30" t="str">
            <v>Simone</v>
          </cell>
          <cell r="D30" t="str">
            <v>SWE</v>
          </cell>
          <cell r="E30">
            <v>35336</v>
          </cell>
          <cell r="K30">
            <v>0</v>
          </cell>
          <cell r="L30" t="str">
            <v>SWE9</v>
          </cell>
          <cell r="M30">
            <v>999</v>
          </cell>
          <cell r="N30">
            <v>1</v>
          </cell>
          <cell r="O30" t="str">
            <v>DA</v>
          </cell>
          <cell r="Q30">
            <v>1</v>
          </cell>
        </row>
        <row r="31">
          <cell r="A31">
            <v>25</v>
          </cell>
          <cell r="B31" t="str">
            <v>Hellstrand</v>
          </cell>
          <cell r="C31" t="str">
            <v>Philip</v>
          </cell>
          <cell r="D31" t="str">
            <v>SWE</v>
          </cell>
          <cell r="E31">
            <v>35072</v>
          </cell>
          <cell r="K31">
            <v>0</v>
          </cell>
          <cell r="L31" t="str">
            <v>SWE9</v>
          </cell>
          <cell r="M31">
            <v>999</v>
          </cell>
          <cell r="N31">
            <v>1</v>
          </cell>
          <cell r="O31" t="str">
            <v>DA</v>
          </cell>
          <cell r="Q31">
            <v>1</v>
          </cell>
        </row>
        <row r="32">
          <cell r="A32">
            <v>26</v>
          </cell>
          <cell r="B32" t="str">
            <v>Nilsson</v>
          </cell>
          <cell r="C32" t="str">
            <v>Anton Sjogren</v>
          </cell>
          <cell r="D32" t="str">
            <v>SWE</v>
          </cell>
          <cell r="E32">
            <v>35171</v>
          </cell>
          <cell r="K32">
            <v>0</v>
          </cell>
          <cell r="L32" t="str">
            <v>SWE9</v>
          </cell>
          <cell r="M32">
            <v>999</v>
          </cell>
          <cell r="N32">
            <v>1</v>
          </cell>
          <cell r="O32" t="str">
            <v>DA</v>
          </cell>
          <cell r="Q32">
            <v>1</v>
          </cell>
        </row>
        <row r="33">
          <cell r="A33">
            <v>27</v>
          </cell>
          <cell r="B33" t="str">
            <v>Aravis</v>
          </cell>
          <cell r="C33" t="str">
            <v>Andreas</v>
          </cell>
          <cell r="D33" t="str">
            <v>CYP</v>
          </cell>
          <cell r="E33">
            <v>35521</v>
          </cell>
          <cell r="K33">
            <v>0</v>
          </cell>
          <cell r="L33" t="str">
            <v>CYP9</v>
          </cell>
          <cell r="M33">
            <v>999</v>
          </cell>
          <cell r="N33">
            <v>1</v>
          </cell>
          <cell r="O33" t="str">
            <v>DA</v>
          </cell>
          <cell r="Q33">
            <v>1</v>
          </cell>
        </row>
        <row r="34">
          <cell r="A34">
            <v>28</v>
          </cell>
          <cell r="B34" t="str">
            <v>Salnikov</v>
          </cell>
          <cell r="C34" t="str">
            <v>Denis</v>
          </cell>
          <cell r="D34" t="str">
            <v>RUS</v>
          </cell>
          <cell r="E34">
            <v>35174</v>
          </cell>
          <cell r="K34">
            <v>0</v>
          </cell>
          <cell r="L34" t="str">
            <v>RUS9</v>
          </cell>
          <cell r="M34">
            <v>999</v>
          </cell>
          <cell r="N34">
            <v>1</v>
          </cell>
          <cell r="O34" t="str">
            <v>DA</v>
          </cell>
          <cell r="Q34">
            <v>1</v>
          </cell>
        </row>
        <row r="35">
          <cell r="A35">
            <v>29</v>
          </cell>
          <cell r="B35" t="str">
            <v>Giuliato</v>
          </cell>
          <cell r="C35" t="str">
            <v>Alessandro</v>
          </cell>
          <cell r="D35" t="str">
            <v>ITA</v>
          </cell>
          <cell r="E35">
            <v>35396</v>
          </cell>
          <cell r="K35">
            <v>0</v>
          </cell>
          <cell r="L35" t="str">
            <v>ITA9</v>
          </cell>
          <cell r="M35">
            <v>999</v>
          </cell>
          <cell r="N35">
            <v>1</v>
          </cell>
          <cell r="O35" t="str">
            <v>DA</v>
          </cell>
          <cell r="Q35">
            <v>1</v>
          </cell>
        </row>
        <row r="36">
          <cell r="A36">
            <v>30</v>
          </cell>
          <cell r="B36" t="str">
            <v>Tranviet</v>
          </cell>
          <cell r="C36" t="str">
            <v>Huy</v>
          </cell>
          <cell r="D36" t="str">
            <v>GER</v>
          </cell>
          <cell r="E36">
            <v>35148</v>
          </cell>
          <cell r="K36">
            <v>0</v>
          </cell>
          <cell r="L36" t="str">
            <v>GER9</v>
          </cell>
          <cell r="M36">
            <v>999</v>
          </cell>
          <cell r="N36">
            <v>1</v>
          </cell>
          <cell r="O36" t="str">
            <v>DA</v>
          </cell>
          <cell r="Q36">
            <v>1</v>
          </cell>
        </row>
        <row r="37">
          <cell r="A37">
            <v>31</v>
          </cell>
          <cell r="B37" t="str">
            <v>Noren</v>
          </cell>
          <cell r="C37" t="str">
            <v>Arvid</v>
          </cell>
          <cell r="D37" t="str">
            <v>SWE</v>
          </cell>
          <cell r="E37">
            <v>35167</v>
          </cell>
          <cell r="K37">
            <v>0</v>
          </cell>
          <cell r="L37" t="str">
            <v>SWE9</v>
          </cell>
          <cell r="M37">
            <v>999</v>
          </cell>
          <cell r="N37">
            <v>1</v>
          </cell>
          <cell r="O37" t="str">
            <v>DA</v>
          </cell>
          <cell r="Q37">
            <v>1</v>
          </cell>
        </row>
        <row r="38">
          <cell r="A38">
            <v>32</v>
          </cell>
          <cell r="B38" t="str">
            <v>Taravan</v>
          </cell>
          <cell r="C38" t="str">
            <v>Nikita</v>
          </cell>
          <cell r="D38" t="str">
            <v>KGZ</v>
          </cell>
          <cell r="E38">
            <v>35129</v>
          </cell>
          <cell r="K38">
            <v>0</v>
          </cell>
          <cell r="L38" t="str">
            <v>KGZ9</v>
          </cell>
          <cell r="M38">
            <v>999</v>
          </cell>
          <cell r="N38">
            <v>1</v>
          </cell>
          <cell r="O38" t="str">
            <v>WC</v>
          </cell>
          <cell r="Q38">
            <v>2</v>
          </cell>
        </row>
        <row r="39">
          <cell r="A39">
            <v>33</v>
          </cell>
          <cell r="K39">
            <v>0</v>
          </cell>
          <cell r="L39" t="str">
            <v>ZZZ9</v>
          </cell>
          <cell r="M39">
            <v>999</v>
          </cell>
          <cell r="N39">
            <v>999</v>
          </cell>
          <cell r="Q39">
            <v>999</v>
          </cell>
        </row>
        <row r="40">
          <cell r="A40">
            <v>34</v>
          </cell>
          <cell r="K40">
            <v>0</v>
          </cell>
          <cell r="L40" t="str">
            <v>ZZZ9</v>
          </cell>
          <cell r="M40">
            <v>999</v>
          </cell>
          <cell r="N40">
            <v>999</v>
          </cell>
          <cell r="Q40">
            <v>999</v>
          </cell>
        </row>
        <row r="41">
          <cell r="A41">
            <v>35</v>
          </cell>
          <cell r="K41">
            <v>0</v>
          </cell>
          <cell r="L41" t="str">
            <v>ZZZ9</v>
          </cell>
          <cell r="M41">
            <v>999</v>
          </cell>
          <cell r="N41">
            <v>999</v>
          </cell>
          <cell r="Q41">
            <v>999</v>
          </cell>
        </row>
        <row r="42">
          <cell r="A42">
            <v>36</v>
          </cell>
          <cell r="K42">
            <v>0</v>
          </cell>
          <cell r="L42" t="str">
            <v>ZZZ9</v>
          </cell>
          <cell r="M42">
            <v>999</v>
          </cell>
          <cell r="N42">
            <v>999</v>
          </cell>
          <cell r="Q42">
            <v>999</v>
          </cell>
        </row>
        <row r="43">
          <cell r="A43">
            <v>37</v>
          </cell>
          <cell r="K43">
            <v>0</v>
          </cell>
          <cell r="L43" t="str">
            <v>ZZZ9</v>
          </cell>
          <cell r="M43">
            <v>999</v>
          </cell>
          <cell r="N43">
            <v>999</v>
          </cell>
          <cell r="Q43">
            <v>999</v>
          </cell>
        </row>
        <row r="44">
          <cell r="A44">
            <v>38</v>
          </cell>
          <cell r="K44">
            <v>0</v>
          </cell>
          <cell r="L44" t="str">
            <v>ZZZ9</v>
          </cell>
          <cell r="M44">
            <v>999</v>
          </cell>
          <cell r="N44">
            <v>999</v>
          </cell>
          <cell r="Q44">
            <v>999</v>
          </cell>
        </row>
        <row r="45">
          <cell r="A45">
            <v>39</v>
          </cell>
          <cell r="K45">
            <v>0</v>
          </cell>
          <cell r="L45" t="str">
            <v>ZZZ9</v>
          </cell>
          <cell r="M45">
            <v>999</v>
          </cell>
          <cell r="N45">
            <v>999</v>
          </cell>
          <cell r="Q45">
            <v>999</v>
          </cell>
        </row>
        <row r="46">
          <cell r="A46">
            <v>40</v>
          </cell>
          <cell r="K46">
            <v>0</v>
          </cell>
          <cell r="L46" t="str">
            <v>ZZZ9</v>
          </cell>
          <cell r="M46">
            <v>999</v>
          </cell>
          <cell r="N46">
            <v>999</v>
          </cell>
          <cell r="Q46">
            <v>999</v>
          </cell>
        </row>
        <row r="47">
          <cell r="A47">
            <v>41</v>
          </cell>
          <cell r="K47">
            <v>0</v>
          </cell>
          <cell r="L47" t="str">
            <v>ZZZ9</v>
          </cell>
          <cell r="M47">
            <v>999</v>
          </cell>
          <cell r="N47">
            <v>999</v>
          </cell>
          <cell r="Q47">
            <v>999</v>
          </cell>
        </row>
        <row r="48">
          <cell r="A48">
            <v>42</v>
          </cell>
          <cell r="K48">
            <v>0</v>
          </cell>
          <cell r="L48" t="str">
            <v>ZZZ9</v>
          </cell>
          <cell r="M48">
            <v>999</v>
          </cell>
          <cell r="N48">
            <v>999</v>
          </cell>
          <cell r="Q48">
            <v>999</v>
          </cell>
        </row>
        <row r="49">
          <cell r="A49">
            <v>43</v>
          </cell>
          <cell r="K49">
            <v>0</v>
          </cell>
          <cell r="L49" t="str">
            <v>ZZZ9</v>
          </cell>
          <cell r="M49">
            <v>999</v>
          </cell>
          <cell r="N49">
            <v>999</v>
          </cell>
          <cell r="Q49">
            <v>999</v>
          </cell>
        </row>
        <row r="50">
          <cell r="A50">
            <v>44</v>
          </cell>
          <cell r="K50">
            <v>0</v>
          </cell>
          <cell r="L50" t="str">
            <v>ZZZ9</v>
          </cell>
          <cell r="M50">
            <v>999</v>
          </cell>
          <cell r="N50">
            <v>999</v>
          </cell>
          <cell r="Q50">
            <v>999</v>
          </cell>
        </row>
        <row r="51">
          <cell r="A51">
            <v>45</v>
          </cell>
          <cell r="K51">
            <v>0</v>
          </cell>
          <cell r="L51" t="str">
            <v>ZZZ9</v>
          </cell>
          <cell r="M51">
            <v>999</v>
          </cell>
          <cell r="N51">
            <v>999</v>
          </cell>
          <cell r="Q51">
            <v>999</v>
          </cell>
        </row>
        <row r="52">
          <cell r="A52">
            <v>46</v>
          </cell>
          <cell r="K52">
            <v>0</v>
          </cell>
          <cell r="L52" t="str">
            <v>ZZZ9</v>
          </cell>
          <cell r="M52">
            <v>999</v>
          </cell>
          <cell r="N52">
            <v>999</v>
          </cell>
          <cell r="Q52">
            <v>999</v>
          </cell>
        </row>
        <row r="53">
          <cell r="A53">
            <v>47</v>
          </cell>
          <cell r="K53">
            <v>0</v>
          </cell>
          <cell r="L53" t="str">
            <v>ZZZ9</v>
          </cell>
          <cell r="M53">
            <v>999</v>
          </cell>
          <cell r="N53">
            <v>999</v>
          </cell>
          <cell r="Q53">
            <v>999</v>
          </cell>
        </row>
        <row r="54">
          <cell r="A54">
            <v>48</v>
          </cell>
          <cell r="K54">
            <v>0</v>
          </cell>
          <cell r="L54" t="str">
            <v>ZZZ9</v>
          </cell>
          <cell r="M54">
            <v>999</v>
          </cell>
          <cell r="N54">
            <v>999</v>
          </cell>
          <cell r="Q54">
            <v>999</v>
          </cell>
        </row>
        <row r="55">
          <cell r="A55">
            <v>49</v>
          </cell>
          <cell r="K55">
            <v>0</v>
          </cell>
          <cell r="L55" t="str">
            <v>ZZZ9</v>
          </cell>
          <cell r="M55">
            <v>999</v>
          </cell>
          <cell r="N55">
            <v>999</v>
          </cell>
          <cell r="Q55">
            <v>999</v>
          </cell>
        </row>
        <row r="56">
          <cell r="A56">
            <v>50</v>
          </cell>
          <cell r="K56">
            <v>0</v>
          </cell>
          <cell r="L56" t="str">
            <v>ZZZ9</v>
          </cell>
          <cell r="M56">
            <v>999</v>
          </cell>
          <cell r="N56">
            <v>999</v>
          </cell>
          <cell r="Q56">
            <v>999</v>
          </cell>
        </row>
        <row r="57">
          <cell r="A57">
            <v>51</v>
          </cell>
          <cell r="K57">
            <v>0</v>
          </cell>
          <cell r="L57" t="str">
            <v>ZZZ9</v>
          </cell>
          <cell r="M57">
            <v>999</v>
          </cell>
          <cell r="N57">
            <v>999</v>
          </cell>
          <cell r="Q57">
            <v>999</v>
          </cell>
        </row>
        <row r="58">
          <cell r="A58">
            <v>52</v>
          </cell>
          <cell r="K58">
            <v>0</v>
          </cell>
          <cell r="L58" t="str">
            <v>ZZZ9</v>
          </cell>
          <cell r="M58">
            <v>999</v>
          </cell>
          <cell r="N58">
            <v>999</v>
          </cell>
          <cell r="Q58">
            <v>999</v>
          </cell>
        </row>
        <row r="59">
          <cell r="A59">
            <v>53</v>
          </cell>
          <cell r="K59">
            <v>0</v>
          </cell>
          <cell r="L59" t="str">
            <v>ZZZ9</v>
          </cell>
          <cell r="M59">
            <v>999</v>
          </cell>
          <cell r="N59">
            <v>999</v>
          </cell>
          <cell r="Q59">
            <v>999</v>
          </cell>
        </row>
        <row r="60">
          <cell r="A60">
            <v>54</v>
          </cell>
          <cell r="K60">
            <v>0</v>
          </cell>
          <cell r="L60" t="str">
            <v>ZZZ9</v>
          </cell>
          <cell r="M60">
            <v>999</v>
          </cell>
          <cell r="N60">
            <v>999</v>
          </cell>
          <cell r="Q60">
            <v>999</v>
          </cell>
        </row>
        <row r="61">
          <cell r="A61">
            <v>55</v>
          </cell>
          <cell r="K61">
            <v>0</v>
          </cell>
          <cell r="L61" t="str">
            <v>ZZZ9</v>
          </cell>
          <cell r="M61">
            <v>999</v>
          </cell>
          <cell r="N61">
            <v>999</v>
          </cell>
          <cell r="Q61">
            <v>999</v>
          </cell>
        </row>
        <row r="62">
          <cell r="A62">
            <v>56</v>
          </cell>
          <cell r="K62">
            <v>0</v>
          </cell>
          <cell r="L62" t="str">
            <v>ZZZ9</v>
          </cell>
          <cell r="M62">
            <v>999</v>
          </cell>
          <cell r="N62">
            <v>999</v>
          </cell>
          <cell r="Q62">
            <v>999</v>
          </cell>
        </row>
        <row r="63">
          <cell r="A63">
            <v>57</v>
          </cell>
          <cell r="K63">
            <v>0</v>
          </cell>
          <cell r="L63" t="str">
            <v>ZZZ9</v>
          </cell>
          <cell r="M63">
            <v>999</v>
          </cell>
          <cell r="N63">
            <v>999</v>
          </cell>
          <cell r="Q63">
            <v>999</v>
          </cell>
        </row>
        <row r="64">
          <cell r="A64">
            <v>58</v>
          </cell>
          <cell r="K64">
            <v>0</v>
          </cell>
          <cell r="L64" t="str">
            <v>ZZZ9</v>
          </cell>
          <cell r="M64">
            <v>999</v>
          </cell>
          <cell r="N64">
            <v>999</v>
          </cell>
          <cell r="Q64">
            <v>999</v>
          </cell>
        </row>
        <row r="65">
          <cell r="A65">
            <v>59</v>
          </cell>
          <cell r="K65">
            <v>0</v>
          </cell>
          <cell r="L65" t="str">
            <v>ZZZ9</v>
          </cell>
          <cell r="M65">
            <v>999</v>
          </cell>
          <cell r="N65">
            <v>999</v>
          </cell>
          <cell r="Q65">
            <v>999</v>
          </cell>
        </row>
        <row r="66">
          <cell r="A66">
            <v>60</v>
          </cell>
          <cell r="K66">
            <v>0</v>
          </cell>
          <cell r="L66" t="str">
            <v>ZZZ9</v>
          </cell>
          <cell r="M66">
            <v>999</v>
          </cell>
          <cell r="N66">
            <v>999</v>
          </cell>
          <cell r="Q66">
            <v>999</v>
          </cell>
        </row>
        <row r="67">
          <cell r="A67">
            <v>61</v>
          </cell>
          <cell r="K67">
            <v>0</v>
          </cell>
          <cell r="L67" t="str">
            <v>ZZZ9</v>
          </cell>
          <cell r="M67">
            <v>999</v>
          </cell>
          <cell r="N67">
            <v>999</v>
          </cell>
          <cell r="Q67">
            <v>999</v>
          </cell>
        </row>
        <row r="68">
          <cell r="A68">
            <v>62</v>
          </cell>
          <cell r="K68">
            <v>0</v>
          </cell>
          <cell r="L68" t="str">
            <v>ZZZ9</v>
          </cell>
          <cell r="M68">
            <v>999</v>
          </cell>
          <cell r="N68">
            <v>999</v>
          </cell>
          <cell r="Q68">
            <v>999</v>
          </cell>
        </row>
        <row r="69">
          <cell r="A69">
            <v>63</v>
          </cell>
          <cell r="K69">
            <v>0</v>
          </cell>
          <cell r="L69" t="str">
            <v>ZZZ9</v>
          </cell>
          <cell r="M69">
            <v>999</v>
          </cell>
          <cell r="N69">
            <v>999</v>
          </cell>
          <cell r="Q69">
            <v>999</v>
          </cell>
        </row>
        <row r="70">
          <cell r="A70">
            <v>64</v>
          </cell>
          <cell r="K70">
            <v>0</v>
          </cell>
          <cell r="L70" t="str">
            <v>ZZZ9</v>
          </cell>
          <cell r="M70">
            <v>999</v>
          </cell>
          <cell r="N70">
            <v>999</v>
          </cell>
          <cell r="Q70">
            <v>999</v>
          </cell>
        </row>
        <row r="71">
          <cell r="A71">
            <v>65</v>
          </cell>
          <cell r="K71">
            <v>0</v>
          </cell>
          <cell r="L71" t="str">
            <v>ZZZ9</v>
          </cell>
          <cell r="M71">
            <v>999</v>
          </cell>
          <cell r="N71">
            <v>999</v>
          </cell>
          <cell r="Q71">
            <v>999</v>
          </cell>
        </row>
        <row r="72">
          <cell r="A72">
            <v>66</v>
          </cell>
          <cell r="K72">
            <v>0</v>
          </cell>
          <cell r="L72" t="str">
            <v>ZZZ9</v>
          </cell>
          <cell r="M72">
            <v>999</v>
          </cell>
          <cell r="N72">
            <v>999</v>
          </cell>
          <cell r="Q72">
            <v>999</v>
          </cell>
        </row>
        <row r="73">
          <cell r="A73">
            <v>67</v>
          </cell>
          <cell r="K73">
            <v>0</v>
          </cell>
          <cell r="L73" t="str">
            <v>ZZZ9</v>
          </cell>
          <cell r="M73">
            <v>999</v>
          </cell>
          <cell r="N73">
            <v>999</v>
          </cell>
          <cell r="Q73">
            <v>999</v>
          </cell>
        </row>
        <row r="74">
          <cell r="A74">
            <v>68</v>
          </cell>
          <cell r="K74">
            <v>0</v>
          </cell>
          <cell r="L74" t="str">
            <v>ZZZ9</v>
          </cell>
          <cell r="M74">
            <v>999</v>
          </cell>
          <cell r="N74">
            <v>999</v>
          </cell>
          <cell r="Q74">
            <v>999</v>
          </cell>
        </row>
        <row r="75">
          <cell r="A75">
            <v>69</v>
          </cell>
          <cell r="K75">
            <v>0</v>
          </cell>
          <cell r="L75" t="str">
            <v>ZZZ9</v>
          </cell>
          <cell r="M75">
            <v>999</v>
          </cell>
          <cell r="N75">
            <v>999</v>
          </cell>
          <cell r="Q75">
            <v>999</v>
          </cell>
        </row>
        <row r="76">
          <cell r="A76">
            <v>70</v>
          </cell>
          <cell r="K76">
            <v>0</v>
          </cell>
          <cell r="L76" t="str">
            <v>ZZZ9</v>
          </cell>
          <cell r="M76">
            <v>999</v>
          </cell>
          <cell r="N76">
            <v>999</v>
          </cell>
          <cell r="Q76">
            <v>999</v>
          </cell>
        </row>
        <row r="77">
          <cell r="A77">
            <v>71</v>
          </cell>
          <cell r="K77">
            <v>0</v>
          </cell>
          <cell r="L77" t="str">
            <v>ZZZ9</v>
          </cell>
          <cell r="M77">
            <v>999</v>
          </cell>
          <cell r="N77">
            <v>999</v>
          </cell>
          <cell r="Q77">
            <v>999</v>
          </cell>
        </row>
        <row r="78">
          <cell r="A78">
            <v>72</v>
          </cell>
          <cell r="K78">
            <v>0</v>
          </cell>
          <cell r="L78" t="str">
            <v>ZZZ9</v>
          </cell>
          <cell r="M78">
            <v>999</v>
          </cell>
          <cell r="N78">
            <v>999</v>
          </cell>
          <cell r="Q78">
            <v>999</v>
          </cell>
        </row>
        <row r="79">
          <cell r="A79">
            <v>73</v>
          </cell>
          <cell r="K79">
            <v>0</v>
          </cell>
          <cell r="L79" t="str">
            <v>ZZZ9</v>
          </cell>
          <cell r="M79">
            <v>999</v>
          </cell>
          <cell r="N79">
            <v>999</v>
          </cell>
          <cell r="Q79">
            <v>999</v>
          </cell>
        </row>
        <row r="80">
          <cell r="A80">
            <v>74</v>
          </cell>
          <cell r="K80">
            <v>0</v>
          </cell>
          <cell r="L80" t="str">
            <v>ZZZ9</v>
          </cell>
          <cell r="M80">
            <v>999</v>
          </cell>
          <cell r="N80">
            <v>999</v>
          </cell>
          <cell r="Q80">
            <v>999</v>
          </cell>
        </row>
        <row r="81">
          <cell r="A81">
            <v>75</v>
          </cell>
          <cell r="K81">
            <v>0</v>
          </cell>
          <cell r="L81" t="str">
            <v>ZZZ9</v>
          </cell>
          <cell r="M81">
            <v>999</v>
          </cell>
          <cell r="N81">
            <v>999</v>
          </cell>
          <cell r="Q81">
            <v>999</v>
          </cell>
        </row>
        <row r="82">
          <cell r="A82">
            <v>76</v>
          </cell>
          <cell r="K82">
            <v>0</v>
          </cell>
          <cell r="L82" t="str">
            <v>ZZZ9</v>
          </cell>
          <cell r="M82">
            <v>999</v>
          </cell>
          <cell r="N82">
            <v>999</v>
          </cell>
          <cell r="Q82">
            <v>999</v>
          </cell>
        </row>
        <row r="83">
          <cell r="A83">
            <v>77</v>
          </cell>
          <cell r="K83">
            <v>0</v>
          </cell>
          <cell r="L83" t="str">
            <v>ZZZ9</v>
          </cell>
          <cell r="M83">
            <v>999</v>
          </cell>
          <cell r="N83">
            <v>999</v>
          </cell>
          <cell r="Q83">
            <v>999</v>
          </cell>
        </row>
        <row r="84">
          <cell r="A84">
            <v>78</v>
          </cell>
          <cell r="K84">
            <v>0</v>
          </cell>
          <cell r="L84" t="str">
            <v>ZZZ9</v>
          </cell>
          <cell r="M84">
            <v>999</v>
          </cell>
          <cell r="N84">
            <v>999</v>
          </cell>
          <cell r="Q84">
            <v>999</v>
          </cell>
        </row>
        <row r="85">
          <cell r="A85">
            <v>79</v>
          </cell>
          <cell r="K85">
            <v>0</v>
          </cell>
          <cell r="L85" t="str">
            <v>ZZZ9</v>
          </cell>
          <cell r="M85">
            <v>999</v>
          </cell>
          <cell r="N85">
            <v>999</v>
          </cell>
          <cell r="Q85">
            <v>999</v>
          </cell>
        </row>
        <row r="86">
          <cell r="A86">
            <v>80</v>
          </cell>
          <cell r="K86">
            <v>0</v>
          </cell>
          <cell r="L86" t="str">
            <v>ZZZ9</v>
          </cell>
          <cell r="M86">
            <v>999</v>
          </cell>
          <cell r="N86">
            <v>999</v>
          </cell>
          <cell r="Q86">
            <v>999</v>
          </cell>
        </row>
        <row r="87">
          <cell r="A87">
            <v>81</v>
          </cell>
          <cell r="K87">
            <v>0</v>
          </cell>
          <cell r="L87" t="str">
            <v>ZZZ9</v>
          </cell>
          <cell r="M87">
            <v>999</v>
          </cell>
          <cell r="N87">
            <v>999</v>
          </cell>
          <cell r="Q87">
            <v>999</v>
          </cell>
        </row>
        <row r="88">
          <cell r="A88">
            <v>82</v>
          </cell>
          <cell r="K88">
            <v>0</v>
          </cell>
          <cell r="L88" t="str">
            <v>ZZZ9</v>
          </cell>
          <cell r="M88">
            <v>999</v>
          </cell>
          <cell r="N88">
            <v>999</v>
          </cell>
          <cell r="Q88">
            <v>999</v>
          </cell>
        </row>
        <row r="89">
          <cell r="A89">
            <v>83</v>
          </cell>
          <cell r="K89">
            <v>0</v>
          </cell>
          <cell r="L89" t="str">
            <v>ZZZ9</v>
          </cell>
          <cell r="M89">
            <v>999</v>
          </cell>
          <cell r="N89">
            <v>999</v>
          </cell>
          <cell r="Q89">
            <v>999</v>
          </cell>
        </row>
        <row r="90">
          <cell r="A90">
            <v>84</v>
          </cell>
          <cell r="K90">
            <v>0</v>
          </cell>
          <cell r="L90" t="str">
            <v>ZZZ9</v>
          </cell>
          <cell r="M90">
            <v>999</v>
          </cell>
          <cell r="N90">
            <v>999</v>
          </cell>
          <cell r="Q90">
            <v>999</v>
          </cell>
        </row>
        <row r="91">
          <cell r="A91">
            <v>85</v>
          </cell>
          <cell r="K91">
            <v>0</v>
          </cell>
          <cell r="L91" t="str">
            <v>ZZZ9</v>
          </cell>
          <cell r="M91">
            <v>999</v>
          </cell>
          <cell r="N91">
            <v>999</v>
          </cell>
          <cell r="Q91">
            <v>999</v>
          </cell>
        </row>
        <row r="92">
          <cell r="A92">
            <v>86</v>
          </cell>
          <cell r="K92">
            <v>0</v>
          </cell>
          <cell r="L92" t="str">
            <v>ZZZ9</v>
          </cell>
          <cell r="M92">
            <v>999</v>
          </cell>
          <cell r="N92">
            <v>999</v>
          </cell>
          <cell r="Q92">
            <v>999</v>
          </cell>
        </row>
        <row r="93">
          <cell r="A93">
            <v>87</v>
          </cell>
          <cell r="K93">
            <v>0</v>
          </cell>
          <cell r="L93" t="str">
            <v>ZZZ9</v>
          </cell>
          <cell r="M93">
            <v>999</v>
          </cell>
          <cell r="N93">
            <v>999</v>
          </cell>
          <cell r="Q93">
            <v>999</v>
          </cell>
        </row>
        <row r="94">
          <cell r="A94">
            <v>88</v>
          </cell>
          <cell r="K94">
            <v>0</v>
          </cell>
          <cell r="L94" t="str">
            <v>ZZZ9</v>
          </cell>
          <cell r="M94">
            <v>999</v>
          </cell>
          <cell r="N94">
            <v>999</v>
          </cell>
          <cell r="Q94">
            <v>999</v>
          </cell>
        </row>
        <row r="95">
          <cell r="A95">
            <v>89</v>
          </cell>
          <cell r="K95">
            <v>0</v>
          </cell>
          <cell r="L95" t="str">
            <v>ZZZ9</v>
          </cell>
          <cell r="M95">
            <v>999</v>
          </cell>
          <cell r="N95">
            <v>999</v>
          </cell>
          <cell r="Q95">
            <v>999</v>
          </cell>
        </row>
        <row r="96">
          <cell r="A96">
            <v>90</v>
          </cell>
          <cell r="K96">
            <v>0</v>
          </cell>
          <cell r="L96" t="str">
            <v>ZZZ9</v>
          </cell>
          <cell r="M96">
            <v>999</v>
          </cell>
          <cell r="N96">
            <v>999</v>
          </cell>
          <cell r="Q96">
            <v>999</v>
          </cell>
        </row>
        <row r="97">
          <cell r="A97">
            <v>91</v>
          </cell>
          <cell r="K97">
            <v>0</v>
          </cell>
          <cell r="L97" t="str">
            <v>ZZZ9</v>
          </cell>
          <cell r="M97">
            <v>999</v>
          </cell>
          <cell r="N97">
            <v>999</v>
          </cell>
          <cell r="Q97">
            <v>999</v>
          </cell>
        </row>
        <row r="98">
          <cell r="A98">
            <v>92</v>
          </cell>
          <cell r="K98">
            <v>0</v>
          </cell>
          <cell r="L98" t="str">
            <v>ZZZ9</v>
          </cell>
          <cell r="M98">
            <v>999</v>
          </cell>
          <cell r="N98">
            <v>999</v>
          </cell>
          <cell r="Q98">
            <v>999</v>
          </cell>
        </row>
        <row r="99">
          <cell r="A99">
            <v>93</v>
          </cell>
          <cell r="K99">
            <v>0</v>
          </cell>
          <cell r="L99" t="str">
            <v>ZZZ9</v>
          </cell>
          <cell r="M99">
            <v>999</v>
          </cell>
          <cell r="N99">
            <v>999</v>
          </cell>
          <cell r="Q99">
            <v>999</v>
          </cell>
        </row>
        <row r="100">
          <cell r="A100">
            <v>94</v>
          </cell>
          <cell r="K100">
            <v>0</v>
          </cell>
          <cell r="L100" t="str">
            <v>ZZZ9</v>
          </cell>
          <cell r="M100">
            <v>999</v>
          </cell>
          <cell r="N100">
            <v>999</v>
          </cell>
          <cell r="Q100">
            <v>999</v>
          </cell>
        </row>
        <row r="101">
          <cell r="A101">
            <v>95</v>
          </cell>
          <cell r="K101">
            <v>0</v>
          </cell>
          <cell r="L101" t="str">
            <v>ZZZ9</v>
          </cell>
          <cell r="M101">
            <v>999</v>
          </cell>
          <cell r="N101">
            <v>999</v>
          </cell>
          <cell r="Q101">
            <v>999</v>
          </cell>
        </row>
        <row r="102">
          <cell r="A102">
            <v>96</v>
          </cell>
          <cell r="K102">
            <v>0</v>
          </cell>
          <cell r="L102" t="str">
            <v>ZZZ9</v>
          </cell>
          <cell r="M102">
            <v>999</v>
          </cell>
          <cell r="N102">
            <v>999</v>
          </cell>
          <cell r="Q102">
            <v>999</v>
          </cell>
        </row>
        <row r="103">
          <cell r="A103">
            <v>97</v>
          </cell>
          <cell r="K103">
            <v>0</v>
          </cell>
          <cell r="L103" t="str">
            <v>ZZZ9</v>
          </cell>
          <cell r="M103">
            <v>999</v>
          </cell>
          <cell r="N103">
            <v>999</v>
          </cell>
          <cell r="Q103">
            <v>999</v>
          </cell>
        </row>
        <row r="104">
          <cell r="A104">
            <v>98</v>
          </cell>
          <cell r="K104">
            <v>0</v>
          </cell>
          <cell r="L104" t="str">
            <v>ZZZ9</v>
          </cell>
          <cell r="M104">
            <v>999</v>
          </cell>
          <cell r="N104">
            <v>999</v>
          </cell>
          <cell r="Q104">
            <v>999</v>
          </cell>
        </row>
        <row r="105">
          <cell r="A105">
            <v>99</v>
          </cell>
          <cell r="K105">
            <v>0</v>
          </cell>
          <cell r="L105" t="str">
            <v>ZZZ9</v>
          </cell>
          <cell r="M105">
            <v>999</v>
          </cell>
          <cell r="N105">
            <v>999</v>
          </cell>
          <cell r="Q105">
            <v>999</v>
          </cell>
        </row>
        <row r="106">
          <cell r="A106">
            <v>100</v>
          </cell>
          <cell r="K106">
            <v>0</v>
          </cell>
          <cell r="L106" t="str">
            <v>ZZZ9</v>
          </cell>
          <cell r="M106">
            <v>999</v>
          </cell>
          <cell r="N106">
            <v>999</v>
          </cell>
          <cell r="Q106">
            <v>999</v>
          </cell>
        </row>
        <row r="107">
          <cell r="A107">
            <v>101</v>
          </cell>
          <cell r="K107">
            <v>0</v>
          </cell>
          <cell r="L107" t="str">
            <v>ZZZ9</v>
          </cell>
          <cell r="M107">
            <v>999</v>
          </cell>
          <cell r="N107">
            <v>999</v>
          </cell>
          <cell r="Q107">
            <v>999</v>
          </cell>
        </row>
        <row r="108">
          <cell r="A108">
            <v>102</v>
          </cell>
          <cell r="K108">
            <v>0</v>
          </cell>
          <cell r="L108" t="str">
            <v>ZZZ9</v>
          </cell>
          <cell r="M108">
            <v>999</v>
          </cell>
          <cell r="N108">
            <v>999</v>
          </cell>
          <cell r="Q108">
            <v>999</v>
          </cell>
        </row>
        <row r="109">
          <cell r="A109">
            <v>103</v>
          </cell>
          <cell r="K109">
            <v>0</v>
          </cell>
          <cell r="L109" t="str">
            <v>ZZZ9</v>
          </cell>
          <cell r="M109">
            <v>999</v>
          </cell>
          <cell r="N109">
            <v>999</v>
          </cell>
          <cell r="Q109">
            <v>999</v>
          </cell>
        </row>
        <row r="110">
          <cell r="A110">
            <v>104</v>
          </cell>
          <cell r="K110">
            <v>0</v>
          </cell>
          <cell r="L110" t="str">
            <v>ZZZ9</v>
          </cell>
          <cell r="M110">
            <v>999</v>
          </cell>
          <cell r="N110">
            <v>999</v>
          </cell>
          <cell r="Q110">
            <v>999</v>
          </cell>
        </row>
        <row r="111">
          <cell r="A111">
            <v>105</v>
          </cell>
          <cell r="K111">
            <v>0</v>
          </cell>
          <cell r="L111" t="str">
            <v>ZZZ9</v>
          </cell>
          <cell r="M111">
            <v>999</v>
          </cell>
          <cell r="N111">
            <v>999</v>
          </cell>
          <cell r="Q111">
            <v>999</v>
          </cell>
        </row>
        <row r="112">
          <cell r="A112">
            <v>106</v>
          </cell>
          <cell r="K112">
            <v>0</v>
          </cell>
          <cell r="L112" t="str">
            <v>ZZZ9</v>
          </cell>
          <cell r="M112">
            <v>999</v>
          </cell>
          <cell r="N112">
            <v>999</v>
          </cell>
          <cell r="Q112">
            <v>999</v>
          </cell>
        </row>
        <row r="113">
          <cell r="A113">
            <v>107</v>
          </cell>
          <cell r="K113">
            <v>0</v>
          </cell>
          <cell r="L113" t="str">
            <v>ZZZ9</v>
          </cell>
          <cell r="M113">
            <v>999</v>
          </cell>
          <cell r="N113">
            <v>999</v>
          </cell>
          <cell r="Q113">
            <v>999</v>
          </cell>
        </row>
        <row r="114">
          <cell r="A114">
            <v>108</v>
          </cell>
          <cell r="K114">
            <v>0</v>
          </cell>
          <cell r="L114" t="str">
            <v>ZZZ9</v>
          </cell>
          <cell r="M114">
            <v>999</v>
          </cell>
          <cell r="N114">
            <v>999</v>
          </cell>
          <cell r="Q114">
            <v>999</v>
          </cell>
        </row>
        <row r="115">
          <cell r="A115">
            <v>109</v>
          </cell>
          <cell r="K115">
            <v>0</v>
          </cell>
          <cell r="L115" t="str">
            <v>ZZZ9</v>
          </cell>
          <cell r="M115">
            <v>999</v>
          </cell>
          <cell r="N115">
            <v>999</v>
          </cell>
          <cell r="Q115">
            <v>999</v>
          </cell>
        </row>
        <row r="116">
          <cell r="A116">
            <v>110</v>
          </cell>
          <cell r="K116">
            <v>0</v>
          </cell>
          <cell r="L116" t="str">
            <v>ZZZ9</v>
          </cell>
          <cell r="M116">
            <v>999</v>
          </cell>
          <cell r="N116">
            <v>999</v>
          </cell>
          <cell r="Q116">
            <v>999</v>
          </cell>
        </row>
        <row r="117">
          <cell r="A117">
            <v>111</v>
          </cell>
          <cell r="K117">
            <v>0</v>
          </cell>
          <cell r="L117" t="str">
            <v>ZZZ9</v>
          </cell>
          <cell r="M117">
            <v>999</v>
          </cell>
          <cell r="N117">
            <v>999</v>
          </cell>
          <cell r="Q117">
            <v>999</v>
          </cell>
        </row>
        <row r="118">
          <cell r="A118">
            <v>112</v>
          </cell>
          <cell r="K118">
            <v>0</v>
          </cell>
          <cell r="L118" t="str">
            <v>ZZZ9</v>
          </cell>
          <cell r="M118">
            <v>999</v>
          </cell>
          <cell r="N118">
            <v>999</v>
          </cell>
          <cell r="Q118">
            <v>999</v>
          </cell>
        </row>
        <row r="119">
          <cell r="A119">
            <v>113</v>
          </cell>
          <cell r="K119">
            <v>0</v>
          </cell>
          <cell r="L119" t="str">
            <v>ZZZ9</v>
          </cell>
          <cell r="M119">
            <v>999</v>
          </cell>
          <cell r="N119">
            <v>999</v>
          </cell>
          <cell r="Q119">
            <v>999</v>
          </cell>
        </row>
        <row r="120">
          <cell r="A120">
            <v>114</v>
          </cell>
          <cell r="K120">
            <v>0</v>
          </cell>
          <cell r="L120" t="str">
            <v>ZZZ9</v>
          </cell>
          <cell r="M120">
            <v>999</v>
          </cell>
          <cell r="N120">
            <v>999</v>
          </cell>
          <cell r="Q120">
            <v>999</v>
          </cell>
        </row>
        <row r="121">
          <cell r="A121">
            <v>115</v>
          </cell>
          <cell r="K121">
            <v>0</v>
          </cell>
          <cell r="L121" t="str">
            <v>ZZZ9</v>
          </cell>
          <cell r="M121">
            <v>999</v>
          </cell>
          <cell r="N121">
            <v>999</v>
          </cell>
          <cell r="Q121">
            <v>999</v>
          </cell>
        </row>
        <row r="122">
          <cell r="A122">
            <v>116</v>
          </cell>
          <cell r="K122">
            <v>0</v>
          </cell>
          <cell r="L122" t="str">
            <v>ZZZ9</v>
          </cell>
          <cell r="M122">
            <v>999</v>
          </cell>
          <cell r="N122">
            <v>999</v>
          </cell>
          <cell r="Q122">
            <v>999</v>
          </cell>
        </row>
        <row r="123">
          <cell r="A123">
            <v>117</v>
          </cell>
          <cell r="K123">
            <v>0</v>
          </cell>
          <cell r="L123" t="str">
            <v>ZZZ9</v>
          </cell>
          <cell r="M123">
            <v>999</v>
          </cell>
          <cell r="N123">
            <v>999</v>
          </cell>
          <cell r="Q123">
            <v>999</v>
          </cell>
        </row>
        <row r="124">
          <cell r="A124">
            <v>118</v>
          </cell>
          <cell r="K124">
            <v>0</v>
          </cell>
          <cell r="L124" t="str">
            <v>ZZZ9</v>
          </cell>
          <cell r="M124">
            <v>999</v>
          </cell>
          <cell r="N124">
            <v>999</v>
          </cell>
          <cell r="Q124">
            <v>999</v>
          </cell>
        </row>
        <row r="125">
          <cell r="A125">
            <v>119</v>
          </cell>
          <cell r="K125">
            <v>0</v>
          </cell>
          <cell r="L125" t="str">
            <v>ZZZ9</v>
          </cell>
          <cell r="M125">
            <v>999</v>
          </cell>
          <cell r="N125">
            <v>999</v>
          </cell>
          <cell r="Q125">
            <v>999</v>
          </cell>
        </row>
        <row r="126">
          <cell r="A126">
            <v>120</v>
          </cell>
          <cell r="K126">
            <v>0</v>
          </cell>
          <cell r="L126" t="str">
            <v>ZZZ9</v>
          </cell>
          <cell r="M126">
            <v>999</v>
          </cell>
          <cell r="N126">
            <v>999</v>
          </cell>
          <cell r="Q126">
            <v>999</v>
          </cell>
        </row>
        <row r="127">
          <cell r="A127">
            <v>121</v>
          </cell>
          <cell r="K127">
            <v>0</v>
          </cell>
          <cell r="L127" t="str">
            <v>ZZZ9</v>
          </cell>
          <cell r="M127">
            <v>999</v>
          </cell>
          <cell r="N127">
            <v>999</v>
          </cell>
          <cell r="Q127">
            <v>999</v>
          </cell>
        </row>
        <row r="128">
          <cell r="A128">
            <v>122</v>
          </cell>
          <cell r="K128">
            <v>0</v>
          </cell>
          <cell r="L128" t="str">
            <v>ZZZ9</v>
          </cell>
          <cell r="M128">
            <v>999</v>
          </cell>
          <cell r="N128">
            <v>999</v>
          </cell>
          <cell r="Q128">
            <v>999</v>
          </cell>
        </row>
        <row r="129">
          <cell r="A129">
            <v>123</v>
          </cell>
          <cell r="K129">
            <v>0</v>
          </cell>
          <cell r="L129" t="str">
            <v>ZZZ9</v>
          </cell>
          <cell r="M129">
            <v>999</v>
          </cell>
          <cell r="N129">
            <v>999</v>
          </cell>
          <cell r="Q129">
            <v>999</v>
          </cell>
        </row>
        <row r="130">
          <cell r="A130">
            <v>124</v>
          </cell>
          <cell r="K130">
            <v>0</v>
          </cell>
          <cell r="L130" t="str">
            <v>ZZZ9</v>
          </cell>
          <cell r="M130">
            <v>999</v>
          </cell>
          <cell r="N130">
            <v>999</v>
          </cell>
          <cell r="Q130">
            <v>999</v>
          </cell>
        </row>
        <row r="131">
          <cell r="A131">
            <v>125</v>
          </cell>
          <cell r="K131">
            <v>0</v>
          </cell>
          <cell r="L131" t="str">
            <v>ZZZ9</v>
          </cell>
          <cell r="M131">
            <v>999</v>
          </cell>
          <cell r="N131">
            <v>999</v>
          </cell>
          <cell r="Q131">
            <v>999</v>
          </cell>
        </row>
        <row r="132">
          <cell r="A132">
            <v>126</v>
          </cell>
          <cell r="K132">
            <v>0</v>
          </cell>
          <cell r="L132" t="str">
            <v>ZZZ9</v>
          </cell>
          <cell r="M132">
            <v>999</v>
          </cell>
          <cell r="N132">
            <v>999</v>
          </cell>
          <cell r="Q132">
            <v>999</v>
          </cell>
        </row>
        <row r="133">
          <cell r="A133">
            <v>127</v>
          </cell>
          <cell r="K133">
            <v>0</v>
          </cell>
          <cell r="L133" t="str">
            <v>ZZZ9</v>
          </cell>
          <cell r="M133">
            <v>999</v>
          </cell>
          <cell r="N133">
            <v>999</v>
          </cell>
          <cell r="Q133">
            <v>999</v>
          </cell>
        </row>
        <row r="134">
          <cell r="A134">
            <v>128</v>
          </cell>
          <cell r="K134">
            <v>0</v>
          </cell>
          <cell r="L134" t="str">
            <v>ZZZ9</v>
          </cell>
          <cell r="M134">
            <v>999</v>
          </cell>
          <cell r="N134">
            <v>999</v>
          </cell>
          <cell r="Q134">
            <v>999</v>
          </cell>
        </row>
      </sheetData>
      <sheetData sheetId="11">
        <row r="5">
          <cell r="R5">
            <v>3</v>
          </cell>
        </row>
        <row r="7">
          <cell r="A7">
            <v>1</v>
          </cell>
          <cell r="B7" t="str">
            <v>Pirok</v>
          </cell>
          <cell r="C7" t="str">
            <v>Alexa</v>
          </cell>
          <cell r="D7" t="str">
            <v>HUN</v>
          </cell>
          <cell r="E7">
            <v>35339</v>
          </cell>
          <cell r="K7">
            <v>0</v>
          </cell>
          <cell r="L7" t="str">
            <v>HUN9</v>
          </cell>
          <cell r="M7">
            <v>1</v>
          </cell>
          <cell r="N7">
            <v>1</v>
          </cell>
          <cell r="O7" t="str">
            <v>DA</v>
          </cell>
          <cell r="P7">
            <v>376</v>
          </cell>
          <cell r="Q7">
            <v>1</v>
          </cell>
          <cell r="R7">
            <v>1</v>
          </cell>
        </row>
        <row r="8">
          <cell r="A8">
            <v>2</v>
          </cell>
          <cell r="B8" t="str">
            <v>Slavickova</v>
          </cell>
          <cell r="C8" t="str">
            <v>Marketa</v>
          </cell>
          <cell r="D8" t="str">
            <v>CZE</v>
          </cell>
          <cell r="E8">
            <v>34708</v>
          </cell>
          <cell r="K8">
            <v>0</v>
          </cell>
          <cell r="L8" t="str">
            <v>CZE9</v>
          </cell>
          <cell r="M8">
            <v>2</v>
          </cell>
          <cell r="N8">
            <v>1</v>
          </cell>
          <cell r="O8" t="str">
            <v>DA</v>
          </cell>
          <cell r="P8">
            <v>416</v>
          </cell>
          <cell r="Q8">
            <v>1</v>
          </cell>
          <cell r="R8">
            <v>2</v>
          </cell>
        </row>
        <row r="9">
          <cell r="A9">
            <v>3</v>
          </cell>
          <cell r="B9" t="str">
            <v>Lagoda</v>
          </cell>
          <cell r="C9" t="str">
            <v>Kristina</v>
          </cell>
          <cell r="D9" t="str">
            <v>RUS</v>
          </cell>
          <cell r="E9">
            <v>34921</v>
          </cell>
          <cell r="K9">
            <v>0</v>
          </cell>
          <cell r="L9" t="str">
            <v>RUS9</v>
          </cell>
          <cell r="M9">
            <v>3</v>
          </cell>
          <cell r="N9">
            <v>1</v>
          </cell>
          <cell r="O9" t="str">
            <v>DA</v>
          </cell>
          <cell r="P9">
            <v>427</v>
          </cell>
          <cell r="Q9">
            <v>1</v>
          </cell>
          <cell r="R9">
            <v>3</v>
          </cell>
        </row>
        <row r="10">
          <cell r="A10">
            <v>4</v>
          </cell>
          <cell r="B10" t="str">
            <v>Voříšková</v>
          </cell>
          <cell r="C10" t="str">
            <v>Klára</v>
          </cell>
          <cell r="D10" t="str">
            <v>CZE</v>
          </cell>
          <cell r="E10">
            <v>34905</v>
          </cell>
          <cell r="I10">
            <v>13</v>
          </cell>
          <cell r="K10">
            <v>0</v>
          </cell>
          <cell r="L10" t="str">
            <v>CZE9</v>
          </cell>
          <cell r="M10">
            <v>999</v>
          </cell>
          <cell r="N10">
            <v>1</v>
          </cell>
          <cell r="O10" t="str">
            <v>DA</v>
          </cell>
          <cell r="Q10">
            <v>1</v>
          </cell>
        </row>
        <row r="11">
          <cell r="A11">
            <v>5</v>
          </cell>
          <cell r="B11" t="str">
            <v>Vodickova</v>
          </cell>
          <cell r="C11" t="str">
            <v>Tereza</v>
          </cell>
          <cell r="D11" t="str">
            <v>CZE</v>
          </cell>
          <cell r="E11">
            <v>34774</v>
          </cell>
          <cell r="I11">
            <v>16</v>
          </cell>
          <cell r="K11">
            <v>0</v>
          </cell>
          <cell r="L11" t="str">
            <v>CZE9</v>
          </cell>
          <cell r="M11">
            <v>999</v>
          </cell>
          <cell r="N11">
            <v>1</v>
          </cell>
          <cell r="O11" t="str">
            <v>DA</v>
          </cell>
          <cell r="Q11">
            <v>1</v>
          </cell>
        </row>
        <row r="12">
          <cell r="A12">
            <v>6</v>
          </cell>
          <cell r="B12" t="str">
            <v>Nepimachova</v>
          </cell>
          <cell r="C12" t="str">
            <v>Diana</v>
          </cell>
          <cell r="D12" t="str">
            <v>CZE</v>
          </cell>
          <cell r="E12">
            <v>34919</v>
          </cell>
          <cell r="I12">
            <v>23</v>
          </cell>
          <cell r="K12">
            <v>0</v>
          </cell>
          <cell r="L12" t="str">
            <v>CZE9</v>
          </cell>
          <cell r="M12">
            <v>999</v>
          </cell>
          <cell r="N12">
            <v>1</v>
          </cell>
          <cell r="O12" t="str">
            <v>DA</v>
          </cell>
          <cell r="Q12">
            <v>1</v>
          </cell>
        </row>
        <row r="13">
          <cell r="A13">
            <v>7</v>
          </cell>
          <cell r="B13" t="str">
            <v>Klocova</v>
          </cell>
          <cell r="C13" t="str">
            <v>Tereza</v>
          </cell>
          <cell r="D13" t="str">
            <v>CZE</v>
          </cell>
          <cell r="E13">
            <v>34719</v>
          </cell>
          <cell r="I13">
            <v>32</v>
          </cell>
          <cell r="K13">
            <v>0</v>
          </cell>
          <cell r="L13" t="str">
            <v>CZE9</v>
          </cell>
          <cell r="M13">
            <v>999</v>
          </cell>
          <cell r="N13">
            <v>1</v>
          </cell>
          <cell r="O13" t="str">
            <v>DA</v>
          </cell>
          <cell r="Q13">
            <v>1</v>
          </cell>
        </row>
        <row r="14">
          <cell r="A14">
            <v>8</v>
          </cell>
          <cell r="B14" t="str">
            <v>Vaskova</v>
          </cell>
          <cell r="C14" t="str">
            <v>Monika</v>
          </cell>
          <cell r="D14" t="str">
            <v>CZE</v>
          </cell>
          <cell r="E14">
            <v>35376</v>
          </cell>
          <cell r="I14">
            <v>35</v>
          </cell>
          <cell r="K14">
            <v>0</v>
          </cell>
          <cell r="L14" t="str">
            <v>CZE9</v>
          </cell>
          <cell r="M14">
            <v>999</v>
          </cell>
          <cell r="N14">
            <v>1</v>
          </cell>
          <cell r="O14" t="str">
            <v>WC</v>
          </cell>
          <cell r="Q14">
            <v>2</v>
          </cell>
        </row>
        <row r="15">
          <cell r="A15">
            <v>9</v>
          </cell>
          <cell r="B15" t="str">
            <v>Vosecka</v>
          </cell>
          <cell r="C15" t="str">
            <v>Andrea</v>
          </cell>
          <cell r="D15" t="str">
            <v>CZE</v>
          </cell>
          <cell r="E15">
            <v>34752</v>
          </cell>
          <cell r="I15">
            <v>37</v>
          </cell>
          <cell r="K15">
            <v>0</v>
          </cell>
          <cell r="L15" t="str">
            <v>CZE9</v>
          </cell>
          <cell r="M15">
            <v>999</v>
          </cell>
          <cell r="N15">
            <v>1</v>
          </cell>
          <cell r="O15" t="str">
            <v>DA</v>
          </cell>
          <cell r="Q15">
            <v>1</v>
          </cell>
        </row>
        <row r="16">
          <cell r="A16">
            <v>10</v>
          </cell>
          <cell r="B16" t="str">
            <v>Stovickova</v>
          </cell>
          <cell r="C16" t="str">
            <v>Monika</v>
          </cell>
          <cell r="D16" t="str">
            <v>CZE</v>
          </cell>
          <cell r="E16">
            <v>34873</v>
          </cell>
          <cell r="I16">
            <v>39</v>
          </cell>
          <cell r="K16">
            <v>0</v>
          </cell>
          <cell r="L16" t="str">
            <v>CZE9</v>
          </cell>
          <cell r="M16">
            <v>999</v>
          </cell>
          <cell r="N16">
            <v>1</v>
          </cell>
          <cell r="O16" t="str">
            <v>WC</v>
          </cell>
          <cell r="Q16">
            <v>2</v>
          </cell>
        </row>
        <row r="17">
          <cell r="A17">
            <v>11</v>
          </cell>
          <cell r="B17" t="str">
            <v>Kustkova</v>
          </cell>
          <cell r="C17" t="str">
            <v>Jana</v>
          </cell>
          <cell r="D17" t="str">
            <v>CZE</v>
          </cell>
          <cell r="E17">
            <v>35286</v>
          </cell>
          <cell r="I17">
            <v>47</v>
          </cell>
          <cell r="K17">
            <v>0</v>
          </cell>
          <cell r="L17" t="str">
            <v>CZE9</v>
          </cell>
          <cell r="M17">
            <v>999</v>
          </cell>
          <cell r="N17">
            <v>1</v>
          </cell>
          <cell r="O17" t="str">
            <v>WC</v>
          </cell>
          <cell r="Q17">
            <v>2</v>
          </cell>
        </row>
        <row r="18">
          <cell r="A18">
            <v>12</v>
          </cell>
          <cell r="B18" t="str">
            <v>Vrbenská</v>
          </cell>
          <cell r="C18" t="str">
            <v>Anna</v>
          </cell>
          <cell r="D18" t="str">
            <v>CZE</v>
          </cell>
          <cell r="E18">
            <v>35398</v>
          </cell>
          <cell r="I18">
            <v>69</v>
          </cell>
          <cell r="K18">
            <v>0</v>
          </cell>
          <cell r="L18" t="str">
            <v>CZE9</v>
          </cell>
          <cell r="M18">
            <v>999</v>
          </cell>
          <cell r="N18">
            <v>1</v>
          </cell>
          <cell r="O18" t="str">
            <v>DA</v>
          </cell>
          <cell r="Q18">
            <v>1</v>
          </cell>
        </row>
        <row r="19">
          <cell r="A19">
            <v>13</v>
          </cell>
          <cell r="B19" t="str">
            <v>Krejcikova</v>
          </cell>
          <cell r="C19" t="str">
            <v>Johana</v>
          </cell>
          <cell r="D19" t="str">
            <v>CZE</v>
          </cell>
          <cell r="E19">
            <v>35492</v>
          </cell>
          <cell r="I19">
            <v>157</v>
          </cell>
          <cell r="K19">
            <v>0</v>
          </cell>
          <cell r="L19" t="str">
            <v>CZE9</v>
          </cell>
          <cell r="M19">
            <v>999</v>
          </cell>
          <cell r="N19">
            <v>1</v>
          </cell>
          <cell r="O19" t="str">
            <v>DA</v>
          </cell>
          <cell r="Q19">
            <v>1</v>
          </cell>
        </row>
        <row r="20">
          <cell r="A20">
            <v>14</v>
          </cell>
          <cell r="B20" t="str">
            <v>Takacova</v>
          </cell>
          <cell r="C20" t="str">
            <v>Kristina</v>
          </cell>
          <cell r="D20" t="str">
            <v>CZE</v>
          </cell>
          <cell r="E20">
            <v>35726</v>
          </cell>
          <cell r="I20">
            <v>252</v>
          </cell>
          <cell r="K20">
            <v>0</v>
          </cell>
          <cell r="L20" t="str">
            <v>CZE9</v>
          </cell>
          <cell r="M20">
            <v>999</v>
          </cell>
          <cell r="N20">
            <v>1</v>
          </cell>
          <cell r="O20" t="str">
            <v>DA</v>
          </cell>
          <cell r="Q20">
            <v>1</v>
          </cell>
        </row>
        <row r="21">
          <cell r="A21">
            <v>15</v>
          </cell>
          <cell r="B21" t="str">
            <v>Snajberkova</v>
          </cell>
          <cell r="C21" t="str">
            <v>Petra</v>
          </cell>
          <cell r="D21" t="str">
            <v>CZE</v>
          </cell>
          <cell r="E21">
            <v>35722</v>
          </cell>
          <cell r="I21">
            <v>252</v>
          </cell>
          <cell r="K21">
            <v>0</v>
          </cell>
          <cell r="L21" t="str">
            <v>CZE9</v>
          </cell>
          <cell r="M21">
            <v>999</v>
          </cell>
          <cell r="N21">
            <v>1</v>
          </cell>
          <cell r="O21" t="str">
            <v>DA</v>
          </cell>
          <cell r="Q21">
            <v>1</v>
          </cell>
        </row>
        <row r="22">
          <cell r="A22">
            <v>16</v>
          </cell>
          <cell r="B22" t="str">
            <v>Zovincova</v>
          </cell>
          <cell r="C22" t="str">
            <v>Vendula</v>
          </cell>
          <cell r="D22" t="str">
            <v>CZE</v>
          </cell>
          <cell r="E22">
            <v>35535</v>
          </cell>
          <cell r="I22">
            <v>286</v>
          </cell>
          <cell r="K22">
            <v>0</v>
          </cell>
          <cell r="L22" t="str">
            <v>CZE9</v>
          </cell>
          <cell r="M22">
            <v>999</v>
          </cell>
          <cell r="N22">
            <v>1</v>
          </cell>
          <cell r="O22" t="str">
            <v>DA</v>
          </cell>
          <cell r="Q22">
            <v>1</v>
          </cell>
        </row>
        <row r="23">
          <cell r="A23">
            <v>17</v>
          </cell>
          <cell r="B23" t="str">
            <v>Tsaggaridou</v>
          </cell>
          <cell r="C23" t="str">
            <v>Andria</v>
          </cell>
          <cell r="D23" t="str">
            <v>CYP</v>
          </cell>
          <cell r="E23">
            <v>35483</v>
          </cell>
          <cell r="K23">
            <v>0</v>
          </cell>
          <cell r="L23" t="str">
            <v>CYP9</v>
          </cell>
          <cell r="M23">
            <v>999</v>
          </cell>
          <cell r="N23">
            <v>1</v>
          </cell>
          <cell r="O23" t="str">
            <v>DA</v>
          </cell>
          <cell r="Q23">
            <v>1</v>
          </cell>
        </row>
        <row r="24">
          <cell r="A24">
            <v>18</v>
          </cell>
          <cell r="B24" t="str">
            <v>Ubelhor</v>
          </cell>
          <cell r="C24" t="str">
            <v>Caroline</v>
          </cell>
          <cell r="D24" t="str">
            <v>GER</v>
          </cell>
          <cell r="E24">
            <v>35163</v>
          </cell>
          <cell r="K24">
            <v>0</v>
          </cell>
          <cell r="L24" t="str">
            <v>GER9</v>
          </cell>
          <cell r="M24">
            <v>999</v>
          </cell>
          <cell r="N24">
            <v>1</v>
          </cell>
          <cell r="O24" t="str">
            <v>DA</v>
          </cell>
          <cell r="Q24">
            <v>1</v>
          </cell>
        </row>
        <row r="25">
          <cell r="A25">
            <v>19</v>
          </cell>
          <cell r="B25" t="str">
            <v>Schauer</v>
          </cell>
          <cell r="C25" t="str">
            <v>Carmen</v>
          </cell>
          <cell r="D25" t="str">
            <v>AUT</v>
          </cell>
          <cell r="E25">
            <v>34757</v>
          </cell>
          <cell r="K25">
            <v>0</v>
          </cell>
          <cell r="L25" t="str">
            <v>AUT9</v>
          </cell>
          <cell r="M25">
            <v>999</v>
          </cell>
          <cell r="N25">
            <v>1</v>
          </cell>
          <cell r="O25" t="str">
            <v>DA</v>
          </cell>
          <cell r="Q25">
            <v>1</v>
          </cell>
        </row>
        <row r="26">
          <cell r="A26">
            <v>20</v>
          </cell>
          <cell r="B26" t="str">
            <v>Siopacha</v>
          </cell>
          <cell r="C26" t="str">
            <v>Maria</v>
          </cell>
          <cell r="D26" t="str">
            <v>CYP</v>
          </cell>
          <cell r="E26">
            <v>35432</v>
          </cell>
          <cell r="K26">
            <v>0</v>
          </cell>
          <cell r="L26" t="str">
            <v>CYP9</v>
          </cell>
          <cell r="M26">
            <v>999</v>
          </cell>
          <cell r="N26">
            <v>1</v>
          </cell>
          <cell r="O26" t="str">
            <v>DA</v>
          </cell>
          <cell r="Q26">
            <v>1</v>
          </cell>
        </row>
        <row r="27">
          <cell r="A27">
            <v>21</v>
          </cell>
          <cell r="B27" t="str">
            <v>Cernicka</v>
          </cell>
          <cell r="C27" t="str">
            <v>Regina</v>
          </cell>
          <cell r="D27" t="str">
            <v>SVK</v>
          </cell>
          <cell r="E27">
            <v>34972</v>
          </cell>
          <cell r="K27">
            <v>0</v>
          </cell>
          <cell r="L27" t="str">
            <v>SVK9</v>
          </cell>
          <cell r="M27">
            <v>999</v>
          </cell>
          <cell r="N27">
            <v>1</v>
          </cell>
          <cell r="O27" t="str">
            <v>DA</v>
          </cell>
          <cell r="Q27">
            <v>1</v>
          </cell>
        </row>
        <row r="28">
          <cell r="A28">
            <v>22</v>
          </cell>
          <cell r="B28" t="str">
            <v>Lanarova</v>
          </cell>
          <cell r="C28" t="str">
            <v>Katerina</v>
          </cell>
          <cell r="D28" t="str">
            <v>CZE</v>
          </cell>
          <cell r="E28">
            <v>35004</v>
          </cell>
          <cell r="K28">
            <v>0</v>
          </cell>
          <cell r="L28" t="str">
            <v>CZE9</v>
          </cell>
          <cell r="M28">
            <v>999</v>
          </cell>
          <cell r="N28">
            <v>1</v>
          </cell>
          <cell r="O28" t="str">
            <v>DA</v>
          </cell>
          <cell r="Q28">
            <v>1</v>
          </cell>
        </row>
        <row r="29">
          <cell r="A29">
            <v>23</v>
          </cell>
          <cell r="B29" t="str">
            <v>Sticha</v>
          </cell>
          <cell r="C29" t="str">
            <v>Verena</v>
          </cell>
          <cell r="D29" t="str">
            <v>GER</v>
          </cell>
          <cell r="E29">
            <v>34893</v>
          </cell>
          <cell r="K29">
            <v>0</v>
          </cell>
          <cell r="L29" t="str">
            <v>GER9</v>
          </cell>
          <cell r="M29">
            <v>999</v>
          </cell>
          <cell r="N29">
            <v>1</v>
          </cell>
          <cell r="O29" t="str">
            <v>DA</v>
          </cell>
          <cell r="Q29">
            <v>1</v>
          </cell>
        </row>
        <row r="30">
          <cell r="A30">
            <v>24</v>
          </cell>
          <cell r="B30" t="str">
            <v>Behnke</v>
          </cell>
          <cell r="C30" t="str">
            <v>Jennifer</v>
          </cell>
          <cell r="D30" t="str">
            <v>GER</v>
          </cell>
          <cell r="E30">
            <v>35168</v>
          </cell>
          <cell r="K30">
            <v>0</v>
          </cell>
          <cell r="L30" t="str">
            <v>GER9</v>
          </cell>
          <cell r="M30">
            <v>999</v>
          </cell>
          <cell r="N30">
            <v>1</v>
          </cell>
          <cell r="O30" t="str">
            <v>DA</v>
          </cell>
          <cell r="Q30">
            <v>1</v>
          </cell>
        </row>
        <row r="31">
          <cell r="A31">
            <v>25</v>
          </cell>
          <cell r="B31" t="str">
            <v>Lund</v>
          </cell>
          <cell r="C31" t="str">
            <v>Sarah</v>
          </cell>
          <cell r="D31" t="str">
            <v>GER</v>
          </cell>
          <cell r="E31">
            <v>35076</v>
          </cell>
          <cell r="K31">
            <v>0</v>
          </cell>
          <cell r="L31" t="str">
            <v>GER9</v>
          </cell>
          <cell r="M31">
            <v>999</v>
          </cell>
          <cell r="N31">
            <v>1</v>
          </cell>
          <cell r="O31" t="str">
            <v>DA</v>
          </cell>
          <cell r="Q31">
            <v>1</v>
          </cell>
        </row>
        <row r="32">
          <cell r="A32">
            <v>26</v>
          </cell>
          <cell r="B32" t="str">
            <v>Dos Santos</v>
          </cell>
          <cell r="C32" t="str">
            <v>Eduarda</v>
          </cell>
          <cell r="D32" t="str">
            <v>BRA</v>
          </cell>
          <cell r="E32">
            <v>34738</v>
          </cell>
          <cell r="K32">
            <v>0</v>
          </cell>
          <cell r="L32" t="str">
            <v>BRA9</v>
          </cell>
          <cell r="M32">
            <v>999</v>
          </cell>
          <cell r="N32">
            <v>1</v>
          </cell>
          <cell r="O32" t="str">
            <v>DA</v>
          </cell>
          <cell r="Q32">
            <v>1</v>
          </cell>
        </row>
        <row r="33">
          <cell r="A33">
            <v>27</v>
          </cell>
          <cell r="B33" t="str">
            <v>Logunova</v>
          </cell>
          <cell r="C33" t="str">
            <v>Sofya</v>
          </cell>
          <cell r="D33" t="str">
            <v>RUS</v>
          </cell>
          <cell r="E33">
            <v>35118</v>
          </cell>
          <cell r="K33">
            <v>0</v>
          </cell>
          <cell r="L33" t="str">
            <v>RUS9</v>
          </cell>
          <cell r="M33">
            <v>999</v>
          </cell>
          <cell r="N33">
            <v>1</v>
          </cell>
          <cell r="O33" t="str">
            <v>DA</v>
          </cell>
          <cell r="Q33">
            <v>1</v>
          </cell>
        </row>
        <row r="34">
          <cell r="A34">
            <v>28</v>
          </cell>
          <cell r="B34" t="str">
            <v>Bogoslavets</v>
          </cell>
          <cell r="C34" t="str">
            <v>Anna</v>
          </cell>
          <cell r="D34" t="str">
            <v>RUS</v>
          </cell>
          <cell r="E34">
            <v>34955</v>
          </cell>
          <cell r="K34">
            <v>0</v>
          </cell>
          <cell r="L34" t="str">
            <v>RUS9</v>
          </cell>
          <cell r="M34">
            <v>999</v>
          </cell>
          <cell r="N34">
            <v>1</v>
          </cell>
          <cell r="O34" t="str">
            <v>WC</v>
          </cell>
          <cell r="Q34">
            <v>2</v>
          </cell>
        </row>
        <row r="35">
          <cell r="A35">
            <v>29</v>
          </cell>
          <cell r="B35" t="str">
            <v>BYE</v>
          </cell>
          <cell r="K35">
            <v>0</v>
          </cell>
          <cell r="L35" t="str">
            <v>ZZZ9</v>
          </cell>
          <cell r="M35">
            <v>999</v>
          </cell>
          <cell r="N35">
            <v>999</v>
          </cell>
          <cell r="Q35">
            <v>999</v>
          </cell>
        </row>
        <row r="36">
          <cell r="A36">
            <v>30</v>
          </cell>
          <cell r="K36">
            <v>0</v>
          </cell>
          <cell r="L36" t="str">
            <v>ZZZ9</v>
          </cell>
          <cell r="M36">
            <v>999</v>
          </cell>
          <cell r="N36">
            <v>999</v>
          </cell>
          <cell r="Q36">
            <v>999</v>
          </cell>
        </row>
        <row r="37">
          <cell r="A37">
            <v>31</v>
          </cell>
          <cell r="K37">
            <v>0</v>
          </cell>
          <cell r="L37" t="str">
            <v>ZZZ9</v>
          </cell>
          <cell r="M37">
            <v>999</v>
          </cell>
          <cell r="N37">
            <v>999</v>
          </cell>
          <cell r="Q37">
            <v>999</v>
          </cell>
        </row>
        <row r="38">
          <cell r="A38">
            <v>32</v>
          </cell>
          <cell r="K38">
            <v>0</v>
          </cell>
          <cell r="L38" t="str">
            <v>ZZZ9</v>
          </cell>
          <cell r="M38">
            <v>999</v>
          </cell>
          <cell r="N38">
            <v>999</v>
          </cell>
          <cell r="Q38">
            <v>999</v>
          </cell>
        </row>
        <row r="39">
          <cell r="A39">
            <v>33</v>
          </cell>
          <cell r="K39">
            <v>0</v>
          </cell>
          <cell r="L39" t="str">
            <v>ZZZ9</v>
          </cell>
          <cell r="M39">
            <v>999</v>
          </cell>
          <cell r="N39">
            <v>999</v>
          </cell>
          <cell r="Q39">
            <v>999</v>
          </cell>
        </row>
        <row r="40">
          <cell r="A40">
            <v>34</v>
          </cell>
          <cell r="K40">
            <v>0</v>
          </cell>
          <cell r="L40" t="str">
            <v>ZZZ9</v>
          </cell>
          <cell r="M40">
            <v>999</v>
          </cell>
          <cell r="N40">
            <v>999</v>
          </cell>
          <cell r="Q40">
            <v>999</v>
          </cell>
        </row>
        <row r="41">
          <cell r="A41">
            <v>35</v>
          </cell>
          <cell r="K41">
            <v>0</v>
          </cell>
          <cell r="L41" t="str">
            <v>ZZZ9</v>
          </cell>
          <cell r="M41">
            <v>999</v>
          </cell>
          <cell r="N41">
            <v>999</v>
          </cell>
          <cell r="Q41">
            <v>999</v>
          </cell>
        </row>
        <row r="42">
          <cell r="A42">
            <v>36</v>
          </cell>
          <cell r="K42">
            <v>0</v>
          </cell>
          <cell r="L42" t="str">
            <v>ZZZ9</v>
          </cell>
          <cell r="M42">
            <v>999</v>
          </cell>
          <cell r="N42">
            <v>999</v>
          </cell>
          <cell r="Q42">
            <v>999</v>
          </cell>
        </row>
        <row r="43">
          <cell r="A43">
            <v>37</v>
          </cell>
          <cell r="K43">
            <v>0</v>
          </cell>
          <cell r="L43" t="str">
            <v>ZZZ9</v>
          </cell>
          <cell r="M43">
            <v>999</v>
          </cell>
          <cell r="N43">
            <v>999</v>
          </cell>
          <cell r="Q43">
            <v>999</v>
          </cell>
        </row>
        <row r="44">
          <cell r="A44">
            <v>38</v>
          </cell>
          <cell r="K44">
            <v>0</v>
          </cell>
          <cell r="L44" t="str">
            <v>ZZZ9</v>
          </cell>
          <cell r="M44">
            <v>999</v>
          </cell>
          <cell r="N44">
            <v>999</v>
          </cell>
          <cell r="Q44">
            <v>999</v>
          </cell>
        </row>
        <row r="45">
          <cell r="A45">
            <v>39</v>
          </cell>
          <cell r="K45">
            <v>0</v>
          </cell>
          <cell r="L45" t="str">
            <v>ZZZ9</v>
          </cell>
          <cell r="M45">
            <v>999</v>
          </cell>
          <cell r="N45">
            <v>999</v>
          </cell>
          <cell r="Q45">
            <v>999</v>
          </cell>
        </row>
        <row r="46">
          <cell r="A46">
            <v>40</v>
          </cell>
          <cell r="K46">
            <v>0</v>
          </cell>
          <cell r="L46" t="str">
            <v>ZZZ9</v>
          </cell>
          <cell r="M46">
            <v>999</v>
          </cell>
          <cell r="N46">
            <v>999</v>
          </cell>
          <cell r="Q46">
            <v>999</v>
          </cell>
        </row>
        <row r="47">
          <cell r="A47">
            <v>41</v>
          </cell>
          <cell r="K47">
            <v>0</v>
          </cell>
          <cell r="L47" t="str">
            <v>ZZZ9</v>
          </cell>
          <cell r="M47">
            <v>999</v>
          </cell>
          <cell r="N47">
            <v>999</v>
          </cell>
          <cell r="Q47">
            <v>999</v>
          </cell>
        </row>
        <row r="48">
          <cell r="A48">
            <v>42</v>
          </cell>
          <cell r="K48">
            <v>0</v>
          </cell>
          <cell r="L48" t="str">
            <v>ZZZ9</v>
          </cell>
          <cell r="M48">
            <v>999</v>
          </cell>
          <cell r="N48">
            <v>999</v>
          </cell>
          <cell r="Q48">
            <v>999</v>
          </cell>
        </row>
        <row r="49">
          <cell r="A49">
            <v>43</v>
          </cell>
          <cell r="K49">
            <v>0</v>
          </cell>
          <cell r="L49" t="str">
            <v>ZZZ9</v>
          </cell>
          <cell r="M49">
            <v>999</v>
          </cell>
          <cell r="N49">
            <v>999</v>
          </cell>
          <cell r="Q49">
            <v>999</v>
          </cell>
        </row>
        <row r="50">
          <cell r="A50">
            <v>44</v>
          </cell>
          <cell r="K50">
            <v>0</v>
          </cell>
          <cell r="L50" t="str">
            <v>ZZZ9</v>
          </cell>
          <cell r="M50">
            <v>999</v>
          </cell>
          <cell r="N50">
            <v>999</v>
          </cell>
          <cell r="Q50">
            <v>999</v>
          </cell>
        </row>
        <row r="51">
          <cell r="A51">
            <v>45</v>
          </cell>
          <cell r="K51">
            <v>0</v>
          </cell>
          <cell r="L51" t="str">
            <v>ZZZ9</v>
          </cell>
          <cell r="M51">
            <v>999</v>
          </cell>
          <cell r="N51">
            <v>999</v>
          </cell>
          <cell r="Q51">
            <v>999</v>
          </cell>
        </row>
        <row r="52">
          <cell r="A52">
            <v>46</v>
          </cell>
          <cell r="K52">
            <v>0</v>
          </cell>
          <cell r="L52" t="str">
            <v>ZZZ9</v>
          </cell>
          <cell r="M52">
            <v>999</v>
          </cell>
          <cell r="N52">
            <v>999</v>
          </cell>
          <cell r="Q52">
            <v>999</v>
          </cell>
        </row>
        <row r="53">
          <cell r="A53">
            <v>47</v>
          </cell>
          <cell r="K53">
            <v>0</v>
          </cell>
          <cell r="L53" t="str">
            <v>ZZZ9</v>
          </cell>
          <cell r="M53">
            <v>999</v>
          </cell>
          <cell r="N53">
            <v>999</v>
          </cell>
          <cell r="Q53">
            <v>999</v>
          </cell>
        </row>
        <row r="54">
          <cell r="A54">
            <v>48</v>
          </cell>
          <cell r="K54">
            <v>0</v>
          </cell>
          <cell r="L54" t="str">
            <v>ZZZ9</v>
          </cell>
          <cell r="M54">
            <v>999</v>
          </cell>
          <cell r="N54">
            <v>999</v>
          </cell>
          <cell r="Q54">
            <v>999</v>
          </cell>
        </row>
        <row r="55">
          <cell r="A55">
            <v>49</v>
          </cell>
          <cell r="K55">
            <v>0</v>
          </cell>
          <cell r="L55" t="str">
            <v>ZZZ9</v>
          </cell>
          <cell r="M55">
            <v>999</v>
          </cell>
          <cell r="N55">
            <v>999</v>
          </cell>
          <cell r="Q55">
            <v>999</v>
          </cell>
        </row>
        <row r="56">
          <cell r="A56">
            <v>50</v>
          </cell>
          <cell r="K56">
            <v>0</v>
          </cell>
          <cell r="L56" t="str">
            <v>ZZZ9</v>
          </cell>
          <cell r="M56">
            <v>999</v>
          </cell>
          <cell r="N56">
            <v>999</v>
          </cell>
          <cell r="Q56">
            <v>999</v>
          </cell>
        </row>
        <row r="57">
          <cell r="A57">
            <v>51</v>
          </cell>
          <cell r="K57">
            <v>0</v>
          </cell>
          <cell r="L57" t="str">
            <v>ZZZ9</v>
          </cell>
          <cell r="M57">
            <v>999</v>
          </cell>
          <cell r="N57">
            <v>999</v>
          </cell>
          <cell r="Q57">
            <v>999</v>
          </cell>
        </row>
        <row r="58">
          <cell r="A58">
            <v>52</v>
          </cell>
          <cell r="K58">
            <v>0</v>
          </cell>
          <cell r="L58" t="str">
            <v>ZZZ9</v>
          </cell>
          <cell r="M58">
            <v>999</v>
          </cell>
          <cell r="N58">
            <v>999</v>
          </cell>
          <cell r="Q58">
            <v>999</v>
          </cell>
        </row>
        <row r="59">
          <cell r="A59">
            <v>53</v>
          </cell>
          <cell r="K59">
            <v>0</v>
          </cell>
          <cell r="L59" t="str">
            <v>ZZZ9</v>
          </cell>
          <cell r="M59">
            <v>999</v>
          </cell>
          <cell r="N59">
            <v>999</v>
          </cell>
          <cell r="Q59">
            <v>999</v>
          </cell>
        </row>
        <row r="60">
          <cell r="A60">
            <v>54</v>
          </cell>
          <cell r="K60">
            <v>0</v>
          </cell>
          <cell r="L60" t="str">
            <v>ZZZ9</v>
          </cell>
          <cell r="M60">
            <v>999</v>
          </cell>
          <cell r="N60">
            <v>999</v>
          </cell>
          <cell r="Q60">
            <v>999</v>
          </cell>
        </row>
        <row r="61">
          <cell r="A61">
            <v>55</v>
          </cell>
          <cell r="K61">
            <v>0</v>
          </cell>
          <cell r="L61" t="str">
            <v>ZZZ9</v>
          </cell>
          <cell r="M61">
            <v>999</v>
          </cell>
          <cell r="N61">
            <v>999</v>
          </cell>
          <cell r="Q61">
            <v>999</v>
          </cell>
        </row>
        <row r="62">
          <cell r="A62">
            <v>56</v>
          </cell>
          <cell r="K62">
            <v>0</v>
          </cell>
          <cell r="L62" t="str">
            <v>ZZZ9</v>
          </cell>
          <cell r="M62">
            <v>999</v>
          </cell>
          <cell r="N62">
            <v>999</v>
          </cell>
          <cell r="Q62">
            <v>999</v>
          </cell>
        </row>
        <row r="63">
          <cell r="A63">
            <v>57</v>
          </cell>
          <cell r="K63">
            <v>0</v>
          </cell>
          <cell r="L63" t="str">
            <v>ZZZ9</v>
          </cell>
          <cell r="M63">
            <v>999</v>
          </cell>
          <cell r="N63">
            <v>999</v>
          </cell>
          <cell r="Q63">
            <v>999</v>
          </cell>
        </row>
        <row r="64">
          <cell r="A64">
            <v>58</v>
          </cell>
          <cell r="K64">
            <v>0</v>
          </cell>
          <cell r="L64" t="str">
            <v>ZZZ9</v>
          </cell>
          <cell r="M64">
            <v>999</v>
          </cell>
          <cell r="N64">
            <v>999</v>
          </cell>
          <cell r="Q64">
            <v>999</v>
          </cell>
        </row>
        <row r="65">
          <cell r="A65">
            <v>59</v>
          </cell>
          <cell r="K65">
            <v>0</v>
          </cell>
          <cell r="L65" t="str">
            <v>ZZZ9</v>
          </cell>
          <cell r="M65">
            <v>999</v>
          </cell>
          <cell r="N65">
            <v>999</v>
          </cell>
          <cell r="Q65">
            <v>999</v>
          </cell>
        </row>
        <row r="66">
          <cell r="A66">
            <v>60</v>
          </cell>
          <cell r="K66">
            <v>0</v>
          </cell>
          <cell r="L66" t="str">
            <v>ZZZ9</v>
          </cell>
          <cell r="M66">
            <v>999</v>
          </cell>
          <cell r="N66">
            <v>999</v>
          </cell>
          <cell r="Q66">
            <v>999</v>
          </cell>
        </row>
        <row r="67">
          <cell r="A67">
            <v>61</v>
          </cell>
          <cell r="K67">
            <v>0</v>
          </cell>
          <cell r="L67" t="str">
            <v>ZZZ9</v>
          </cell>
          <cell r="M67">
            <v>999</v>
          </cell>
          <cell r="N67">
            <v>999</v>
          </cell>
          <cell r="Q67">
            <v>999</v>
          </cell>
        </row>
        <row r="68">
          <cell r="A68">
            <v>62</v>
          </cell>
          <cell r="K68">
            <v>0</v>
          </cell>
          <cell r="L68" t="str">
            <v>ZZZ9</v>
          </cell>
          <cell r="M68">
            <v>999</v>
          </cell>
          <cell r="N68">
            <v>999</v>
          </cell>
          <cell r="Q68">
            <v>999</v>
          </cell>
        </row>
        <row r="69">
          <cell r="A69">
            <v>63</v>
          </cell>
          <cell r="K69">
            <v>0</v>
          </cell>
          <cell r="L69" t="str">
            <v>ZZZ9</v>
          </cell>
          <cell r="M69">
            <v>999</v>
          </cell>
          <cell r="N69">
            <v>999</v>
          </cell>
          <cell r="Q69">
            <v>999</v>
          </cell>
        </row>
        <row r="70">
          <cell r="A70">
            <v>64</v>
          </cell>
          <cell r="K70">
            <v>0</v>
          </cell>
          <cell r="L70" t="str">
            <v>ZZZ9</v>
          </cell>
          <cell r="M70">
            <v>999</v>
          </cell>
          <cell r="N70">
            <v>999</v>
          </cell>
          <cell r="Q70">
            <v>999</v>
          </cell>
        </row>
        <row r="71">
          <cell r="A71">
            <v>65</v>
          </cell>
          <cell r="K71">
            <v>0</v>
          </cell>
          <cell r="L71" t="str">
            <v>ZZZ9</v>
          </cell>
          <cell r="M71">
            <v>999</v>
          </cell>
          <cell r="N71">
            <v>999</v>
          </cell>
          <cell r="Q71">
            <v>999</v>
          </cell>
        </row>
        <row r="72">
          <cell r="A72">
            <v>66</v>
          </cell>
          <cell r="K72">
            <v>0</v>
          </cell>
          <cell r="L72" t="str">
            <v>ZZZ9</v>
          </cell>
          <cell r="M72">
            <v>999</v>
          </cell>
          <cell r="N72">
            <v>999</v>
          </cell>
          <cell r="Q72">
            <v>999</v>
          </cell>
        </row>
        <row r="73">
          <cell r="A73">
            <v>67</v>
          </cell>
          <cell r="K73">
            <v>0</v>
          </cell>
          <cell r="L73" t="str">
            <v>ZZZ9</v>
          </cell>
          <cell r="M73">
            <v>999</v>
          </cell>
          <cell r="N73">
            <v>999</v>
          </cell>
          <cell r="Q73">
            <v>999</v>
          </cell>
        </row>
        <row r="74">
          <cell r="A74">
            <v>68</v>
          </cell>
          <cell r="K74">
            <v>0</v>
          </cell>
          <cell r="L74" t="str">
            <v>ZZZ9</v>
          </cell>
          <cell r="M74">
            <v>999</v>
          </cell>
          <cell r="N74">
            <v>999</v>
          </cell>
          <cell r="Q74">
            <v>999</v>
          </cell>
        </row>
        <row r="75">
          <cell r="A75">
            <v>69</v>
          </cell>
          <cell r="K75">
            <v>0</v>
          </cell>
          <cell r="L75" t="str">
            <v>ZZZ9</v>
          </cell>
          <cell r="M75">
            <v>999</v>
          </cell>
          <cell r="N75">
            <v>999</v>
          </cell>
          <cell r="Q75">
            <v>999</v>
          </cell>
        </row>
        <row r="76">
          <cell r="A76">
            <v>70</v>
          </cell>
          <cell r="K76">
            <v>0</v>
          </cell>
          <cell r="L76" t="str">
            <v>ZZZ9</v>
          </cell>
          <cell r="M76">
            <v>999</v>
          </cell>
          <cell r="N76">
            <v>999</v>
          </cell>
          <cell r="Q76">
            <v>999</v>
          </cell>
        </row>
        <row r="77">
          <cell r="A77">
            <v>71</v>
          </cell>
          <cell r="K77">
            <v>0</v>
          </cell>
          <cell r="L77" t="str">
            <v>ZZZ9</v>
          </cell>
          <cell r="M77">
            <v>999</v>
          </cell>
          <cell r="N77">
            <v>999</v>
          </cell>
          <cell r="Q77">
            <v>999</v>
          </cell>
        </row>
        <row r="78">
          <cell r="A78">
            <v>72</v>
          </cell>
          <cell r="K78">
            <v>0</v>
          </cell>
          <cell r="L78" t="str">
            <v>ZZZ9</v>
          </cell>
          <cell r="M78">
            <v>999</v>
          </cell>
          <cell r="N78">
            <v>999</v>
          </cell>
          <cell r="Q78">
            <v>999</v>
          </cell>
        </row>
        <row r="79">
          <cell r="A79">
            <v>73</v>
          </cell>
          <cell r="K79">
            <v>0</v>
          </cell>
          <cell r="L79" t="str">
            <v>ZZZ9</v>
          </cell>
          <cell r="M79">
            <v>999</v>
          </cell>
          <cell r="N79">
            <v>999</v>
          </cell>
          <cell r="Q79">
            <v>999</v>
          </cell>
        </row>
        <row r="80">
          <cell r="A80">
            <v>74</v>
          </cell>
          <cell r="K80">
            <v>0</v>
          </cell>
          <cell r="L80" t="str">
            <v>ZZZ9</v>
          </cell>
          <cell r="M80">
            <v>999</v>
          </cell>
          <cell r="N80">
            <v>999</v>
          </cell>
          <cell r="Q80">
            <v>999</v>
          </cell>
        </row>
        <row r="81">
          <cell r="A81">
            <v>75</v>
          </cell>
          <cell r="K81">
            <v>0</v>
          </cell>
          <cell r="L81" t="str">
            <v>ZZZ9</v>
          </cell>
          <cell r="M81">
            <v>999</v>
          </cell>
          <cell r="N81">
            <v>999</v>
          </cell>
          <cell r="Q81">
            <v>999</v>
          </cell>
        </row>
        <row r="82">
          <cell r="A82">
            <v>76</v>
          </cell>
          <cell r="K82">
            <v>0</v>
          </cell>
          <cell r="L82" t="str">
            <v>ZZZ9</v>
          </cell>
          <cell r="M82">
            <v>999</v>
          </cell>
          <cell r="N82">
            <v>999</v>
          </cell>
          <cell r="Q82">
            <v>999</v>
          </cell>
        </row>
        <row r="83">
          <cell r="A83">
            <v>77</v>
          </cell>
          <cell r="K83">
            <v>0</v>
          </cell>
          <cell r="L83" t="str">
            <v>ZZZ9</v>
          </cell>
          <cell r="M83">
            <v>999</v>
          </cell>
          <cell r="N83">
            <v>999</v>
          </cell>
          <cell r="Q83">
            <v>999</v>
          </cell>
        </row>
        <row r="84">
          <cell r="A84">
            <v>78</v>
          </cell>
          <cell r="K84">
            <v>0</v>
          </cell>
          <cell r="L84" t="str">
            <v>ZZZ9</v>
          </cell>
          <cell r="M84">
            <v>999</v>
          </cell>
          <cell r="N84">
            <v>999</v>
          </cell>
          <cell r="Q84">
            <v>999</v>
          </cell>
        </row>
        <row r="85">
          <cell r="A85">
            <v>79</v>
          </cell>
          <cell r="K85">
            <v>0</v>
          </cell>
          <cell r="L85" t="str">
            <v>ZZZ9</v>
          </cell>
          <cell r="M85">
            <v>999</v>
          </cell>
          <cell r="N85">
            <v>999</v>
          </cell>
          <cell r="Q85">
            <v>999</v>
          </cell>
        </row>
        <row r="86">
          <cell r="A86">
            <v>80</v>
          </cell>
          <cell r="K86">
            <v>0</v>
          </cell>
          <cell r="L86" t="str">
            <v>ZZZ9</v>
          </cell>
          <cell r="M86">
            <v>999</v>
          </cell>
          <cell r="N86">
            <v>999</v>
          </cell>
          <cell r="Q86">
            <v>999</v>
          </cell>
        </row>
        <row r="87">
          <cell r="A87">
            <v>81</v>
          </cell>
          <cell r="K87">
            <v>0</v>
          </cell>
          <cell r="L87" t="str">
            <v>ZZZ9</v>
          </cell>
          <cell r="M87">
            <v>999</v>
          </cell>
          <cell r="N87">
            <v>999</v>
          </cell>
          <cell r="Q87">
            <v>999</v>
          </cell>
        </row>
        <row r="88">
          <cell r="A88">
            <v>82</v>
          </cell>
          <cell r="K88">
            <v>0</v>
          </cell>
          <cell r="L88" t="str">
            <v>ZZZ9</v>
          </cell>
          <cell r="M88">
            <v>999</v>
          </cell>
          <cell r="N88">
            <v>999</v>
          </cell>
          <cell r="Q88">
            <v>999</v>
          </cell>
        </row>
        <row r="89">
          <cell r="A89">
            <v>83</v>
          </cell>
          <cell r="K89">
            <v>0</v>
          </cell>
          <cell r="L89" t="str">
            <v>ZZZ9</v>
          </cell>
          <cell r="M89">
            <v>999</v>
          </cell>
          <cell r="N89">
            <v>999</v>
          </cell>
          <cell r="Q89">
            <v>999</v>
          </cell>
        </row>
        <row r="90">
          <cell r="A90">
            <v>84</v>
          </cell>
          <cell r="K90">
            <v>0</v>
          </cell>
          <cell r="L90" t="str">
            <v>ZZZ9</v>
          </cell>
          <cell r="M90">
            <v>999</v>
          </cell>
          <cell r="N90">
            <v>999</v>
          </cell>
          <cell r="Q90">
            <v>999</v>
          </cell>
        </row>
        <row r="91">
          <cell r="A91">
            <v>85</v>
          </cell>
          <cell r="K91">
            <v>0</v>
          </cell>
          <cell r="L91" t="str">
            <v>ZZZ9</v>
          </cell>
          <cell r="M91">
            <v>999</v>
          </cell>
          <cell r="N91">
            <v>999</v>
          </cell>
          <cell r="Q91">
            <v>999</v>
          </cell>
        </row>
        <row r="92">
          <cell r="A92">
            <v>86</v>
          </cell>
          <cell r="K92">
            <v>0</v>
          </cell>
          <cell r="L92" t="str">
            <v>ZZZ9</v>
          </cell>
          <cell r="M92">
            <v>999</v>
          </cell>
          <cell r="N92">
            <v>999</v>
          </cell>
          <cell r="Q92">
            <v>999</v>
          </cell>
        </row>
        <row r="93">
          <cell r="A93">
            <v>87</v>
          </cell>
          <cell r="K93">
            <v>0</v>
          </cell>
          <cell r="L93" t="str">
            <v>ZZZ9</v>
          </cell>
          <cell r="M93">
            <v>999</v>
          </cell>
          <cell r="N93">
            <v>999</v>
          </cell>
          <cell r="Q93">
            <v>999</v>
          </cell>
        </row>
        <row r="94">
          <cell r="A94">
            <v>88</v>
          </cell>
          <cell r="K94">
            <v>0</v>
          </cell>
          <cell r="L94" t="str">
            <v>ZZZ9</v>
          </cell>
          <cell r="M94">
            <v>999</v>
          </cell>
          <cell r="N94">
            <v>999</v>
          </cell>
          <cell r="Q94">
            <v>999</v>
          </cell>
        </row>
        <row r="95">
          <cell r="A95">
            <v>89</v>
          </cell>
          <cell r="K95">
            <v>0</v>
          </cell>
          <cell r="L95" t="str">
            <v>ZZZ9</v>
          </cell>
          <cell r="M95">
            <v>999</v>
          </cell>
          <cell r="N95">
            <v>999</v>
          </cell>
          <cell r="Q95">
            <v>999</v>
          </cell>
        </row>
        <row r="96">
          <cell r="A96">
            <v>90</v>
          </cell>
          <cell r="K96">
            <v>0</v>
          </cell>
          <cell r="L96" t="str">
            <v>ZZZ9</v>
          </cell>
          <cell r="M96">
            <v>999</v>
          </cell>
          <cell r="N96">
            <v>999</v>
          </cell>
          <cell r="Q96">
            <v>999</v>
          </cell>
        </row>
        <row r="97">
          <cell r="A97">
            <v>91</v>
          </cell>
          <cell r="K97">
            <v>0</v>
          </cell>
          <cell r="L97" t="str">
            <v>ZZZ9</v>
          </cell>
          <cell r="M97">
            <v>999</v>
          </cell>
          <cell r="N97">
            <v>999</v>
          </cell>
          <cell r="Q97">
            <v>999</v>
          </cell>
        </row>
        <row r="98">
          <cell r="A98">
            <v>92</v>
          </cell>
          <cell r="K98">
            <v>0</v>
          </cell>
          <cell r="L98" t="str">
            <v>ZZZ9</v>
          </cell>
          <cell r="M98">
            <v>999</v>
          </cell>
          <cell r="N98">
            <v>999</v>
          </cell>
          <cell r="Q98">
            <v>999</v>
          </cell>
        </row>
        <row r="99">
          <cell r="A99">
            <v>93</v>
          </cell>
          <cell r="K99">
            <v>0</v>
          </cell>
          <cell r="L99" t="str">
            <v>ZZZ9</v>
          </cell>
          <cell r="M99">
            <v>999</v>
          </cell>
          <cell r="N99">
            <v>999</v>
          </cell>
          <cell r="Q99">
            <v>999</v>
          </cell>
        </row>
        <row r="100">
          <cell r="A100">
            <v>94</v>
          </cell>
          <cell r="K100">
            <v>0</v>
          </cell>
          <cell r="L100" t="str">
            <v>ZZZ9</v>
          </cell>
          <cell r="M100">
            <v>999</v>
          </cell>
          <cell r="N100">
            <v>999</v>
          </cell>
          <cell r="Q100">
            <v>999</v>
          </cell>
        </row>
        <row r="101">
          <cell r="A101">
            <v>95</v>
          </cell>
          <cell r="K101">
            <v>0</v>
          </cell>
          <cell r="L101" t="str">
            <v>ZZZ9</v>
          </cell>
          <cell r="M101">
            <v>999</v>
          </cell>
          <cell r="N101">
            <v>999</v>
          </cell>
          <cell r="Q101">
            <v>999</v>
          </cell>
        </row>
        <row r="102">
          <cell r="A102">
            <v>96</v>
          </cell>
          <cell r="K102">
            <v>0</v>
          </cell>
          <cell r="L102" t="str">
            <v>ZZZ9</v>
          </cell>
          <cell r="M102">
            <v>999</v>
          </cell>
          <cell r="N102">
            <v>999</v>
          </cell>
          <cell r="Q102">
            <v>999</v>
          </cell>
        </row>
        <row r="103">
          <cell r="A103">
            <v>97</v>
          </cell>
          <cell r="K103">
            <v>0</v>
          </cell>
          <cell r="L103" t="str">
            <v>ZZZ9</v>
          </cell>
          <cell r="M103">
            <v>999</v>
          </cell>
          <cell r="N103">
            <v>999</v>
          </cell>
          <cell r="Q103">
            <v>999</v>
          </cell>
        </row>
        <row r="104">
          <cell r="A104">
            <v>98</v>
          </cell>
          <cell r="K104">
            <v>0</v>
          </cell>
          <cell r="L104" t="str">
            <v>ZZZ9</v>
          </cell>
          <cell r="M104">
            <v>999</v>
          </cell>
          <cell r="N104">
            <v>999</v>
          </cell>
          <cell r="Q104">
            <v>999</v>
          </cell>
        </row>
        <row r="105">
          <cell r="A105">
            <v>99</v>
          </cell>
          <cell r="K105">
            <v>0</v>
          </cell>
          <cell r="L105" t="str">
            <v>ZZZ9</v>
          </cell>
          <cell r="M105">
            <v>999</v>
          </cell>
          <cell r="N105">
            <v>999</v>
          </cell>
          <cell r="Q105">
            <v>999</v>
          </cell>
        </row>
        <row r="106">
          <cell r="A106">
            <v>100</v>
          </cell>
          <cell r="K106">
            <v>0</v>
          </cell>
          <cell r="L106" t="str">
            <v>ZZZ9</v>
          </cell>
          <cell r="M106">
            <v>999</v>
          </cell>
          <cell r="N106">
            <v>999</v>
          </cell>
          <cell r="Q106">
            <v>999</v>
          </cell>
        </row>
        <row r="107">
          <cell r="A107">
            <v>101</v>
          </cell>
          <cell r="K107">
            <v>0</v>
          </cell>
          <cell r="L107" t="str">
            <v>ZZZ9</v>
          </cell>
          <cell r="M107">
            <v>999</v>
          </cell>
          <cell r="N107">
            <v>999</v>
          </cell>
          <cell r="Q107">
            <v>999</v>
          </cell>
        </row>
        <row r="108">
          <cell r="A108">
            <v>102</v>
          </cell>
          <cell r="K108">
            <v>0</v>
          </cell>
          <cell r="L108" t="str">
            <v>ZZZ9</v>
          </cell>
          <cell r="M108">
            <v>999</v>
          </cell>
          <cell r="N108">
            <v>999</v>
          </cell>
          <cell r="Q108">
            <v>999</v>
          </cell>
        </row>
        <row r="109">
          <cell r="A109">
            <v>103</v>
          </cell>
          <cell r="K109">
            <v>0</v>
          </cell>
          <cell r="L109" t="str">
            <v>ZZZ9</v>
          </cell>
          <cell r="M109">
            <v>999</v>
          </cell>
          <cell r="N109">
            <v>999</v>
          </cell>
          <cell r="Q109">
            <v>999</v>
          </cell>
        </row>
        <row r="110">
          <cell r="A110">
            <v>104</v>
          </cell>
          <cell r="K110">
            <v>0</v>
          </cell>
          <cell r="L110" t="str">
            <v>ZZZ9</v>
          </cell>
          <cell r="M110">
            <v>999</v>
          </cell>
          <cell r="N110">
            <v>999</v>
          </cell>
          <cell r="Q110">
            <v>999</v>
          </cell>
        </row>
        <row r="111">
          <cell r="A111">
            <v>105</v>
          </cell>
          <cell r="K111">
            <v>0</v>
          </cell>
          <cell r="L111" t="str">
            <v>ZZZ9</v>
          </cell>
          <cell r="M111">
            <v>999</v>
          </cell>
          <cell r="N111">
            <v>999</v>
          </cell>
          <cell r="Q111">
            <v>999</v>
          </cell>
        </row>
        <row r="112">
          <cell r="A112">
            <v>106</v>
          </cell>
          <cell r="K112">
            <v>0</v>
          </cell>
          <cell r="L112" t="str">
            <v>ZZZ9</v>
          </cell>
          <cell r="M112">
            <v>999</v>
          </cell>
          <cell r="N112">
            <v>999</v>
          </cell>
          <cell r="Q112">
            <v>999</v>
          </cell>
        </row>
        <row r="113">
          <cell r="A113">
            <v>107</v>
          </cell>
          <cell r="K113">
            <v>0</v>
          </cell>
          <cell r="L113" t="str">
            <v>ZZZ9</v>
          </cell>
          <cell r="M113">
            <v>999</v>
          </cell>
          <cell r="N113">
            <v>999</v>
          </cell>
          <cell r="Q113">
            <v>999</v>
          </cell>
        </row>
        <row r="114">
          <cell r="A114">
            <v>108</v>
          </cell>
          <cell r="K114">
            <v>0</v>
          </cell>
          <cell r="L114" t="str">
            <v>ZZZ9</v>
          </cell>
          <cell r="M114">
            <v>999</v>
          </cell>
          <cell r="N114">
            <v>999</v>
          </cell>
          <cell r="Q114">
            <v>999</v>
          </cell>
        </row>
        <row r="115">
          <cell r="A115">
            <v>109</v>
          </cell>
          <cell r="K115">
            <v>0</v>
          </cell>
          <cell r="L115" t="str">
            <v>ZZZ9</v>
          </cell>
          <cell r="M115">
            <v>999</v>
          </cell>
          <cell r="N115">
            <v>999</v>
          </cell>
          <cell r="Q115">
            <v>999</v>
          </cell>
        </row>
        <row r="116">
          <cell r="A116">
            <v>110</v>
          </cell>
          <cell r="K116">
            <v>0</v>
          </cell>
          <cell r="L116" t="str">
            <v>ZZZ9</v>
          </cell>
          <cell r="M116">
            <v>999</v>
          </cell>
          <cell r="N116">
            <v>999</v>
          </cell>
          <cell r="Q116">
            <v>999</v>
          </cell>
        </row>
        <row r="117">
          <cell r="A117">
            <v>111</v>
          </cell>
          <cell r="K117">
            <v>0</v>
          </cell>
          <cell r="L117" t="str">
            <v>ZZZ9</v>
          </cell>
          <cell r="M117">
            <v>999</v>
          </cell>
          <cell r="N117">
            <v>999</v>
          </cell>
          <cell r="Q117">
            <v>999</v>
          </cell>
        </row>
        <row r="118">
          <cell r="A118">
            <v>112</v>
          </cell>
          <cell r="K118">
            <v>0</v>
          </cell>
          <cell r="L118" t="str">
            <v>ZZZ9</v>
          </cell>
          <cell r="M118">
            <v>999</v>
          </cell>
          <cell r="N118">
            <v>999</v>
          </cell>
          <cell r="Q118">
            <v>999</v>
          </cell>
        </row>
        <row r="119">
          <cell r="A119">
            <v>113</v>
          </cell>
          <cell r="K119">
            <v>0</v>
          </cell>
          <cell r="L119" t="str">
            <v>ZZZ9</v>
          </cell>
          <cell r="M119">
            <v>999</v>
          </cell>
          <cell r="N119">
            <v>999</v>
          </cell>
          <cell r="Q119">
            <v>999</v>
          </cell>
        </row>
        <row r="120">
          <cell r="A120">
            <v>114</v>
          </cell>
          <cell r="K120">
            <v>0</v>
          </cell>
          <cell r="L120" t="str">
            <v>ZZZ9</v>
          </cell>
          <cell r="M120">
            <v>999</v>
          </cell>
          <cell r="N120">
            <v>999</v>
          </cell>
          <cell r="Q120">
            <v>999</v>
          </cell>
        </row>
        <row r="121">
          <cell r="A121">
            <v>115</v>
          </cell>
          <cell r="K121">
            <v>0</v>
          </cell>
          <cell r="L121" t="str">
            <v>ZZZ9</v>
          </cell>
          <cell r="M121">
            <v>999</v>
          </cell>
          <cell r="N121">
            <v>999</v>
          </cell>
          <cell r="Q121">
            <v>999</v>
          </cell>
        </row>
        <row r="122">
          <cell r="A122">
            <v>116</v>
          </cell>
          <cell r="K122">
            <v>0</v>
          </cell>
          <cell r="L122" t="str">
            <v>ZZZ9</v>
          </cell>
          <cell r="M122">
            <v>999</v>
          </cell>
          <cell r="N122">
            <v>999</v>
          </cell>
          <cell r="Q122">
            <v>999</v>
          </cell>
        </row>
        <row r="123">
          <cell r="A123">
            <v>117</v>
          </cell>
          <cell r="K123">
            <v>0</v>
          </cell>
          <cell r="L123" t="str">
            <v>ZZZ9</v>
          </cell>
          <cell r="M123">
            <v>999</v>
          </cell>
          <cell r="N123">
            <v>999</v>
          </cell>
          <cell r="Q123">
            <v>999</v>
          </cell>
        </row>
        <row r="124">
          <cell r="A124">
            <v>118</v>
          </cell>
          <cell r="K124">
            <v>0</v>
          </cell>
          <cell r="L124" t="str">
            <v>ZZZ9</v>
          </cell>
          <cell r="M124">
            <v>999</v>
          </cell>
          <cell r="N124">
            <v>999</v>
          </cell>
          <cell r="Q124">
            <v>999</v>
          </cell>
        </row>
        <row r="125">
          <cell r="A125">
            <v>119</v>
          </cell>
          <cell r="K125">
            <v>0</v>
          </cell>
          <cell r="L125" t="str">
            <v>ZZZ9</v>
          </cell>
          <cell r="M125">
            <v>999</v>
          </cell>
          <cell r="N125">
            <v>999</v>
          </cell>
          <cell r="Q125">
            <v>999</v>
          </cell>
        </row>
        <row r="126">
          <cell r="A126">
            <v>120</v>
          </cell>
          <cell r="K126">
            <v>0</v>
          </cell>
          <cell r="L126" t="str">
            <v>ZZZ9</v>
          </cell>
          <cell r="M126">
            <v>999</v>
          </cell>
          <cell r="N126">
            <v>999</v>
          </cell>
          <cell r="Q126">
            <v>999</v>
          </cell>
        </row>
        <row r="127">
          <cell r="A127">
            <v>121</v>
          </cell>
          <cell r="K127">
            <v>0</v>
          </cell>
          <cell r="L127" t="str">
            <v>ZZZ9</v>
          </cell>
          <cell r="M127">
            <v>999</v>
          </cell>
          <cell r="N127">
            <v>999</v>
          </cell>
          <cell r="Q127">
            <v>999</v>
          </cell>
        </row>
        <row r="128">
          <cell r="A128">
            <v>122</v>
          </cell>
          <cell r="K128">
            <v>0</v>
          </cell>
          <cell r="L128" t="str">
            <v>ZZZ9</v>
          </cell>
          <cell r="M128">
            <v>999</v>
          </cell>
          <cell r="N128">
            <v>999</v>
          </cell>
          <cell r="Q128">
            <v>999</v>
          </cell>
        </row>
        <row r="129">
          <cell r="A129">
            <v>123</v>
          </cell>
          <cell r="K129">
            <v>0</v>
          </cell>
          <cell r="L129" t="str">
            <v>ZZZ9</v>
          </cell>
          <cell r="M129">
            <v>999</v>
          </cell>
          <cell r="N129">
            <v>999</v>
          </cell>
          <cell r="Q129">
            <v>999</v>
          </cell>
        </row>
        <row r="130">
          <cell r="A130">
            <v>124</v>
          </cell>
          <cell r="K130">
            <v>0</v>
          </cell>
          <cell r="L130" t="str">
            <v>ZZZ9</v>
          </cell>
          <cell r="M130">
            <v>999</v>
          </cell>
          <cell r="N130">
            <v>999</v>
          </cell>
          <cell r="Q130">
            <v>999</v>
          </cell>
        </row>
        <row r="131">
          <cell r="A131">
            <v>125</v>
          </cell>
          <cell r="K131">
            <v>0</v>
          </cell>
          <cell r="L131" t="str">
            <v>ZZZ9</v>
          </cell>
          <cell r="M131">
            <v>999</v>
          </cell>
          <cell r="N131">
            <v>999</v>
          </cell>
          <cell r="Q131">
            <v>999</v>
          </cell>
        </row>
        <row r="132">
          <cell r="A132">
            <v>126</v>
          </cell>
          <cell r="K132">
            <v>0</v>
          </cell>
          <cell r="L132" t="str">
            <v>ZZZ9</v>
          </cell>
          <cell r="M132">
            <v>999</v>
          </cell>
          <cell r="N132">
            <v>999</v>
          </cell>
          <cell r="Q132">
            <v>999</v>
          </cell>
        </row>
        <row r="133">
          <cell r="A133">
            <v>127</v>
          </cell>
          <cell r="K133">
            <v>0</v>
          </cell>
          <cell r="L133" t="str">
            <v>ZZZ9</v>
          </cell>
          <cell r="M133">
            <v>999</v>
          </cell>
          <cell r="N133">
            <v>999</v>
          </cell>
          <cell r="Q133">
            <v>999</v>
          </cell>
        </row>
        <row r="134">
          <cell r="A134">
            <v>128</v>
          </cell>
          <cell r="K134">
            <v>0</v>
          </cell>
          <cell r="L134" t="str">
            <v>ZZZ9</v>
          </cell>
          <cell r="M134">
            <v>999</v>
          </cell>
          <cell r="N134">
            <v>999</v>
          </cell>
          <cell r="Q134">
            <v>999</v>
          </cell>
        </row>
      </sheetData>
      <sheetData sheetId="13">
        <row r="5">
          <cell r="V5">
            <v>8</v>
          </cell>
        </row>
        <row r="7">
          <cell r="A7" t="str">
            <v>Line</v>
          </cell>
          <cell r="B7" t="str">
            <v>Family name</v>
          </cell>
          <cell r="C7" t="str">
            <v>First name</v>
          </cell>
          <cell r="D7" t="str">
            <v>Nat.</v>
          </cell>
          <cell r="E7" t="str">
            <v>EUR 14
Rank</v>
          </cell>
          <cell r="F7" t="str">
            <v>SiMain
Yes/No</v>
          </cell>
          <cell r="G7" t="str">
            <v>Family name</v>
          </cell>
          <cell r="H7" t="str">
            <v>First name</v>
          </cell>
          <cell r="I7" t="str">
            <v>Nat.</v>
          </cell>
          <cell r="M7" t="str">
            <v>EUR 14
Rank</v>
          </cell>
          <cell r="N7" t="str">
            <v>SiMain
Yes/No</v>
          </cell>
          <cell r="O7" t="str">
            <v>Pri-
ori
ty</v>
          </cell>
          <cell r="P7" t="str">
            <v>Comb
Rank</v>
          </cell>
          <cell r="Q7" t="str">
            <v>Acc
Number</v>
          </cell>
          <cell r="R7" t="str">
            <v>Status
Number</v>
          </cell>
          <cell r="S7" t="str">
            <v>Accept
Yes</v>
          </cell>
          <cell r="T7" t="str">
            <v>Acc status
DA,WC
A</v>
          </cell>
          <cell r="U7" t="str">
            <v>Display
Rank
EUR 14</v>
          </cell>
          <cell r="V7" t="str">
            <v>Seed Pos</v>
          </cell>
        </row>
        <row r="8">
          <cell r="A8">
            <v>1</v>
          </cell>
          <cell r="B8" t="str">
            <v>Apostol</v>
          </cell>
          <cell r="C8" t="str">
            <v>Andrei</v>
          </cell>
          <cell r="D8" t="str">
            <v>ROU</v>
          </cell>
          <cell r="E8">
            <v>132</v>
          </cell>
          <cell r="F8" t="str">
            <v>yes</v>
          </cell>
          <cell r="G8" t="str">
            <v>Djere</v>
          </cell>
          <cell r="H8" t="str">
            <v>Laslo</v>
          </cell>
          <cell r="I8" t="str">
            <v>SRB</v>
          </cell>
          <cell r="M8">
            <v>25</v>
          </cell>
          <cell r="N8" t="str">
            <v>yes</v>
          </cell>
          <cell r="O8" t="str">
            <v>A</v>
          </cell>
          <cell r="P8">
            <v>157</v>
          </cell>
          <cell r="Q8">
            <v>999</v>
          </cell>
          <cell r="R8">
            <v>999</v>
          </cell>
          <cell r="U8">
            <v>157</v>
          </cell>
          <cell r="V8">
            <v>1</v>
          </cell>
        </row>
        <row r="9">
          <cell r="A9">
            <v>2</v>
          </cell>
          <cell r="B9" t="str">
            <v>Filo</v>
          </cell>
          <cell r="C9" t="str">
            <v>Daniel</v>
          </cell>
          <cell r="D9" t="str">
            <v>CZE</v>
          </cell>
          <cell r="E9">
            <v>95</v>
          </cell>
          <cell r="F9" t="str">
            <v>yes</v>
          </cell>
          <cell r="G9" t="str">
            <v>Varhaník</v>
          </cell>
          <cell r="H9" t="str">
            <v>Dominik</v>
          </cell>
          <cell r="I9" t="str">
            <v>CZE</v>
          </cell>
          <cell r="M9">
            <v>172</v>
          </cell>
          <cell r="N9" t="str">
            <v>yes</v>
          </cell>
          <cell r="O9" t="str">
            <v>A</v>
          </cell>
          <cell r="P9">
            <v>267</v>
          </cell>
          <cell r="Q9">
            <v>999</v>
          </cell>
          <cell r="R9">
            <v>999</v>
          </cell>
          <cell r="U9">
            <v>267</v>
          </cell>
          <cell r="V9">
            <v>2</v>
          </cell>
        </row>
        <row r="10">
          <cell r="A10">
            <v>3</v>
          </cell>
          <cell r="B10" t="str">
            <v>Kulich</v>
          </cell>
          <cell r="C10" t="str">
            <v>Adam</v>
          </cell>
          <cell r="D10" t="str">
            <v>SVK</v>
          </cell>
          <cell r="E10">
            <v>85</v>
          </cell>
          <cell r="F10" t="str">
            <v>yes</v>
          </cell>
          <cell r="G10" t="str">
            <v>Oravec</v>
          </cell>
          <cell r="H10" t="str">
            <v>Jakub</v>
          </cell>
          <cell r="I10" t="str">
            <v>SVK</v>
          </cell>
          <cell r="M10">
            <v>182</v>
          </cell>
          <cell r="N10" t="str">
            <v>yes</v>
          </cell>
          <cell r="O10" t="str">
            <v>A</v>
          </cell>
          <cell r="P10">
            <v>267</v>
          </cell>
          <cell r="Q10">
            <v>999</v>
          </cell>
          <cell r="R10">
            <v>999</v>
          </cell>
          <cell r="U10">
            <v>267</v>
          </cell>
          <cell r="V10">
            <v>3</v>
          </cell>
        </row>
        <row r="11">
          <cell r="A11">
            <v>4</v>
          </cell>
          <cell r="B11" t="str">
            <v>Nagy</v>
          </cell>
          <cell r="C11" t="str">
            <v>Oliver</v>
          </cell>
          <cell r="D11" t="str">
            <v>SVK</v>
          </cell>
          <cell r="E11">
            <v>156</v>
          </cell>
          <cell r="F11" t="str">
            <v>yes</v>
          </cell>
          <cell r="G11" t="str">
            <v>Tekavec</v>
          </cell>
          <cell r="H11" t="str">
            <v>Maks</v>
          </cell>
          <cell r="I11" t="str">
            <v>SLO</v>
          </cell>
          <cell r="M11">
            <v>158</v>
          </cell>
          <cell r="N11" t="str">
            <v>yes</v>
          </cell>
          <cell r="O11" t="str">
            <v>A</v>
          </cell>
          <cell r="P11">
            <v>314</v>
          </cell>
          <cell r="Q11">
            <v>999</v>
          </cell>
          <cell r="R11">
            <v>999</v>
          </cell>
          <cell r="U11">
            <v>314</v>
          </cell>
          <cell r="V11">
            <v>4</v>
          </cell>
        </row>
        <row r="12">
          <cell r="A12">
            <v>5</v>
          </cell>
          <cell r="B12" t="str">
            <v>Choinski</v>
          </cell>
          <cell r="C12" t="str">
            <v>Jan</v>
          </cell>
          <cell r="D12" t="str">
            <v>GER</v>
          </cell>
          <cell r="E12">
            <v>155</v>
          </cell>
          <cell r="F12" t="str">
            <v>yes</v>
          </cell>
          <cell r="G12" t="str">
            <v>Moser</v>
          </cell>
          <cell r="H12" t="str">
            <v>Nicolas</v>
          </cell>
          <cell r="I12" t="str">
            <v>GER</v>
          </cell>
          <cell r="M12">
            <v>231</v>
          </cell>
          <cell r="N12" t="str">
            <v>yes</v>
          </cell>
          <cell r="O12" t="str">
            <v>A</v>
          </cell>
          <cell r="P12">
            <v>386</v>
          </cell>
          <cell r="Q12">
            <v>999</v>
          </cell>
          <cell r="R12">
            <v>999</v>
          </cell>
          <cell r="U12">
            <v>386</v>
          </cell>
          <cell r="V12">
            <v>5</v>
          </cell>
        </row>
        <row r="13">
          <cell r="A13">
            <v>6</v>
          </cell>
          <cell r="B13" t="str">
            <v>Janezic</v>
          </cell>
          <cell r="C13" t="str">
            <v>Dorian</v>
          </cell>
          <cell r="D13" t="str">
            <v>SLO</v>
          </cell>
          <cell r="E13">
            <v>233</v>
          </cell>
          <cell r="F13" t="str">
            <v>yes</v>
          </cell>
          <cell r="G13" t="str">
            <v>Marterer</v>
          </cell>
          <cell r="H13" t="str">
            <v>Maxmilian</v>
          </cell>
          <cell r="I13" t="str">
            <v>GER</v>
          </cell>
          <cell r="M13">
            <v>206</v>
          </cell>
          <cell r="N13" t="str">
            <v>yes</v>
          </cell>
          <cell r="O13" t="str">
            <v>A</v>
          </cell>
          <cell r="P13">
            <v>439</v>
          </cell>
          <cell r="Q13">
            <v>999</v>
          </cell>
          <cell r="R13">
            <v>999</v>
          </cell>
          <cell r="U13">
            <v>439</v>
          </cell>
          <cell r="V13">
            <v>6</v>
          </cell>
        </row>
        <row r="14">
          <cell r="A14">
            <v>7</v>
          </cell>
          <cell r="B14" t="str">
            <v>Blaško</v>
          </cell>
          <cell r="C14" t="str">
            <v>Martin</v>
          </cell>
          <cell r="D14" t="str">
            <v>SVK</v>
          </cell>
          <cell r="E14">
            <v>135</v>
          </cell>
          <cell r="F14" t="str">
            <v>yes</v>
          </cell>
          <cell r="G14" t="str">
            <v>Marko</v>
          </cell>
          <cell r="H14" t="str">
            <v>Michal</v>
          </cell>
          <cell r="I14" t="str">
            <v>SVK</v>
          </cell>
          <cell r="M14">
            <v>485</v>
          </cell>
          <cell r="N14" t="str">
            <v>yes</v>
          </cell>
          <cell r="O14" t="str">
            <v>A</v>
          </cell>
          <cell r="P14">
            <v>620</v>
          </cell>
          <cell r="Q14">
            <v>999</v>
          </cell>
          <cell r="R14">
            <v>999</v>
          </cell>
          <cell r="U14">
            <v>620</v>
          </cell>
          <cell r="V14">
            <v>7</v>
          </cell>
        </row>
        <row r="15">
          <cell r="A15">
            <v>8</v>
          </cell>
          <cell r="B15" t="str">
            <v>Bouda</v>
          </cell>
          <cell r="C15" t="str">
            <v>Daniel</v>
          </cell>
          <cell r="D15" t="str">
            <v>CZE</v>
          </cell>
          <cell r="E15">
            <v>208</v>
          </cell>
          <cell r="F15" t="str">
            <v>yes</v>
          </cell>
          <cell r="G15" t="str">
            <v>Štaubert</v>
          </cell>
          <cell r="H15" t="str">
            <v>Pavel</v>
          </cell>
          <cell r="I15" t="str">
            <v>CZE</v>
          </cell>
          <cell r="M15">
            <v>429</v>
          </cell>
          <cell r="N15" t="str">
            <v>yes</v>
          </cell>
          <cell r="O15" t="str">
            <v>A</v>
          </cell>
          <cell r="P15">
            <v>637</v>
          </cell>
          <cell r="Q15">
            <v>999</v>
          </cell>
          <cell r="R15">
            <v>999</v>
          </cell>
          <cell r="U15">
            <v>637</v>
          </cell>
          <cell r="V15">
            <v>8</v>
          </cell>
        </row>
        <row r="16">
          <cell r="A16">
            <v>9</v>
          </cell>
          <cell r="B16" t="str">
            <v>Ledr</v>
          </cell>
          <cell r="C16" t="str">
            <v>David</v>
          </cell>
          <cell r="D16" t="str">
            <v>GER</v>
          </cell>
          <cell r="E16">
            <v>301</v>
          </cell>
          <cell r="F16" t="str">
            <v>yes</v>
          </cell>
          <cell r="G16" t="str">
            <v>Cvik</v>
          </cell>
          <cell r="H16" t="str">
            <v>Patrik</v>
          </cell>
          <cell r="I16" t="str">
            <v>SVK</v>
          </cell>
          <cell r="M16">
            <v>405</v>
          </cell>
          <cell r="N16" t="str">
            <v>yes</v>
          </cell>
          <cell r="O16" t="str">
            <v>A</v>
          </cell>
          <cell r="P16">
            <v>706</v>
          </cell>
          <cell r="Q16">
            <v>999</v>
          </cell>
          <cell r="R16">
            <v>999</v>
          </cell>
          <cell r="U16">
            <v>706</v>
          </cell>
        </row>
        <row r="17">
          <cell r="A17">
            <v>10</v>
          </cell>
          <cell r="B17" t="str">
            <v>Marangoni</v>
          </cell>
          <cell r="C17" t="str">
            <v>Mateo</v>
          </cell>
          <cell r="D17" t="str">
            <v>ITA</v>
          </cell>
          <cell r="F17" t="str">
            <v>yes</v>
          </cell>
          <cell r="G17" t="str">
            <v>Giuliato</v>
          </cell>
          <cell r="H17" t="str">
            <v>Alessandro</v>
          </cell>
          <cell r="I17" t="str">
            <v>ITA</v>
          </cell>
          <cell r="N17" t="str">
            <v>yes</v>
          </cell>
          <cell r="O17" t="str">
            <v>D</v>
          </cell>
          <cell r="P17">
            <v>0</v>
          </cell>
          <cell r="Q17">
            <v>999</v>
          </cell>
          <cell r="R17">
            <v>999</v>
          </cell>
          <cell r="U17">
            <v>0</v>
          </cell>
        </row>
        <row r="18">
          <cell r="A18">
            <v>11</v>
          </cell>
          <cell r="B18" t="str">
            <v>Krejčí</v>
          </cell>
          <cell r="C18" t="str">
            <v>Lukáš</v>
          </cell>
          <cell r="D18" t="str">
            <v>CZE</v>
          </cell>
          <cell r="F18" t="str">
            <v>yes</v>
          </cell>
          <cell r="G18" t="str">
            <v>Filipský</v>
          </cell>
          <cell r="H18" t="str">
            <v>Jakub</v>
          </cell>
          <cell r="I18" t="str">
            <v>CZE</v>
          </cell>
          <cell r="N18" t="str">
            <v>yes</v>
          </cell>
          <cell r="O18" t="str">
            <v>D</v>
          </cell>
          <cell r="P18">
            <v>0</v>
          </cell>
          <cell r="Q18">
            <v>999</v>
          </cell>
          <cell r="R18">
            <v>999</v>
          </cell>
          <cell r="U18">
            <v>0</v>
          </cell>
        </row>
        <row r="19">
          <cell r="A19">
            <v>12</v>
          </cell>
          <cell r="B19" t="str">
            <v>Gengel</v>
          </cell>
          <cell r="C19" t="str">
            <v>Marek</v>
          </cell>
          <cell r="D19" t="str">
            <v>CZE</v>
          </cell>
          <cell r="F19" t="str">
            <v>yes</v>
          </cell>
          <cell r="G19" t="str">
            <v>Kiss</v>
          </cell>
          <cell r="H19" t="str">
            <v>David</v>
          </cell>
          <cell r="I19" t="str">
            <v>CZE</v>
          </cell>
          <cell r="N19" t="str">
            <v>yes</v>
          </cell>
          <cell r="O19" t="str">
            <v>D</v>
          </cell>
          <cell r="P19">
            <v>0</v>
          </cell>
          <cell r="Q19">
            <v>999</v>
          </cell>
          <cell r="R19">
            <v>999</v>
          </cell>
          <cell r="U19">
            <v>0</v>
          </cell>
        </row>
        <row r="20">
          <cell r="A20">
            <v>13</v>
          </cell>
          <cell r="B20" t="str">
            <v>Dušek</v>
          </cell>
          <cell r="C20" t="str">
            <v>Ondřej</v>
          </cell>
          <cell r="D20" t="str">
            <v>CZE</v>
          </cell>
          <cell r="F20" t="str">
            <v>yes</v>
          </cell>
          <cell r="G20" t="str">
            <v>Hrdina</v>
          </cell>
          <cell r="H20" t="str">
            <v>Martin</v>
          </cell>
          <cell r="I20" t="str">
            <v>CZE</v>
          </cell>
          <cell r="N20" t="str">
            <v>yes</v>
          </cell>
          <cell r="O20" t="str">
            <v>D</v>
          </cell>
          <cell r="P20">
            <v>0</v>
          </cell>
          <cell r="Q20">
            <v>999</v>
          </cell>
          <cell r="R20">
            <v>999</v>
          </cell>
          <cell r="U20">
            <v>0</v>
          </cell>
        </row>
        <row r="21">
          <cell r="A21">
            <v>14</v>
          </cell>
          <cell r="B21" t="str">
            <v>Jetel</v>
          </cell>
          <cell r="C21" t="str">
            <v>Michal</v>
          </cell>
          <cell r="D21" t="str">
            <v>CZE</v>
          </cell>
          <cell r="F21" t="str">
            <v>yes</v>
          </cell>
          <cell r="G21" t="str">
            <v>Taravan</v>
          </cell>
          <cell r="H21" t="str">
            <v>Nikita</v>
          </cell>
          <cell r="I21" t="str">
            <v>KGZ</v>
          </cell>
          <cell r="N21" t="str">
            <v>yes</v>
          </cell>
          <cell r="O21" t="str">
            <v>D</v>
          </cell>
          <cell r="P21">
            <v>0</v>
          </cell>
          <cell r="Q21">
            <v>999</v>
          </cell>
          <cell r="R21">
            <v>999</v>
          </cell>
          <cell r="U21">
            <v>0</v>
          </cell>
        </row>
        <row r="22">
          <cell r="A22">
            <v>15</v>
          </cell>
          <cell r="B22" t="str">
            <v>Aravis</v>
          </cell>
          <cell r="C22" t="str">
            <v>Andreas</v>
          </cell>
          <cell r="D22" t="str">
            <v>CYP</v>
          </cell>
          <cell r="F22" t="str">
            <v>no</v>
          </cell>
          <cell r="G22" t="str">
            <v>Slezák</v>
          </cell>
          <cell r="H22" t="str">
            <v>Václav</v>
          </cell>
          <cell r="I22" t="str">
            <v>CZE</v>
          </cell>
          <cell r="N22" t="str">
            <v>yes</v>
          </cell>
          <cell r="O22" t="str">
            <v>E</v>
          </cell>
          <cell r="P22">
            <v>0</v>
          </cell>
          <cell r="Q22">
            <v>999</v>
          </cell>
          <cell r="R22">
            <v>999</v>
          </cell>
          <cell r="U22">
            <v>0</v>
          </cell>
        </row>
        <row r="23">
          <cell r="A23">
            <v>16</v>
          </cell>
          <cell r="B23" t="str">
            <v>Kellovský</v>
          </cell>
          <cell r="C23" t="str">
            <v>Dominik</v>
          </cell>
          <cell r="D23" t="str">
            <v>CZE</v>
          </cell>
          <cell r="F23" t="str">
            <v>yes</v>
          </cell>
          <cell r="G23" t="str">
            <v>Zakirov</v>
          </cell>
          <cell r="H23" t="str">
            <v>Dinar</v>
          </cell>
          <cell r="I23" t="str">
            <v>RUS</v>
          </cell>
          <cell r="M23">
            <v>63</v>
          </cell>
          <cell r="N23" t="str">
            <v>yes</v>
          </cell>
          <cell r="O23" t="str">
            <v>B</v>
          </cell>
          <cell r="P23">
            <v>63</v>
          </cell>
          <cell r="Q23">
            <v>999</v>
          </cell>
          <cell r="R23">
            <v>999</v>
          </cell>
          <cell r="U23">
            <v>0</v>
          </cell>
        </row>
        <row r="24">
          <cell r="A24">
            <v>17</v>
          </cell>
          <cell r="B24" t="str">
            <v>Panak</v>
          </cell>
          <cell r="C24" t="str">
            <v>Yvo</v>
          </cell>
          <cell r="D24" t="str">
            <v>CZE</v>
          </cell>
          <cell r="E24">
            <v>62</v>
          </cell>
          <cell r="F24" t="str">
            <v>yes</v>
          </cell>
          <cell r="G24" t="str">
            <v>Laga</v>
          </cell>
          <cell r="H24" t="str">
            <v>Roman</v>
          </cell>
          <cell r="I24" t="str">
            <v>GER</v>
          </cell>
          <cell r="N24" t="str">
            <v>yes</v>
          </cell>
          <cell r="O24" t="str">
            <v>B</v>
          </cell>
          <cell r="P24">
            <v>62</v>
          </cell>
          <cell r="Q24">
            <v>999</v>
          </cell>
          <cell r="R24">
            <v>999</v>
          </cell>
          <cell r="U24">
            <v>0</v>
          </cell>
        </row>
        <row r="25">
          <cell r="A25">
            <v>18</v>
          </cell>
          <cell r="B25" t="str">
            <v>Miedler</v>
          </cell>
          <cell r="C25" t="str">
            <v>Lucas</v>
          </cell>
          <cell r="D25" t="str">
            <v>AUT</v>
          </cell>
          <cell r="E25">
            <v>353</v>
          </cell>
          <cell r="F25" t="str">
            <v>yes</v>
          </cell>
          <cell r="G25" t="str">
            <v>Pervolarakis</v>
          </cell>
          <cell r="H25" t="str">
            <v>Michael</v>
          </cell>
          <cell r="I25" t="str">
            <v>GRE</v>
          </cell>
          <cell r="N25" t="str">
            <v>yes</v>
          </cell>
          <cell r="O25" t="str">
            <v>B</v>
          </cell>
          <cell r="P25">
            <v>353</v>
          </cell>
          <cell r="Q25">
            <v>999</v>
          </cell>
          <cell r="R25">
            <v>999</v>
          </cell>
          <cell r="U25">
            <v>0</v>
          </cell>
        </row>
        <row r="26">
          <cell r="A26">
            <v>19</v>
          </cell>
          <cell r="B26" t="str">
            <v>Herzán</v>
          </cell>
          <cell r="C26" t="str">
            <v>Miroslav</v>
          </cell>
          <cell r="D26" t="str">
            <v>CZE</v>
          </cell>
          <cell r="F26" t="str">
            <v>yes</v>
          </cell>
          <cell r="G26" t="str">
            <v>Kučera</v>
          </cell>
          <cell r="H26" t="str">
            <v>Vojtěch</v>
          </cell>
          <cell r="I26" t="str">
            <v>CZE</v>
          </cell>
          <cell r="M26">
            <v>301</v>
          </cell>
          <cell r="N26" t="str">
            <v>yes</v>
          </cell>
          <cell r="O26" t="str">
            <v>B</v>
          </cell>
          <cell r="P26">
            <v>301</v>
          </cell>
          <cell r="Q26">
            <v>999</v>
          </cell>
          <cell r="R26">
            <v>999</v>
          </cell>
          <cell r="U26">
            <v>0</v>
          </cell>
        </row>
        <row r="27">
          <cell r="A27">
            <v>20</v>
          </cell>
          <cell r="B27" t="str">
            <v>Obert</v>
          </cell>
          <cell r="C27" t="str">
            <v>Adrian</v>
          </cell>
          <cell r="D27" t="str">
            <v>GER</v>
          </cell>
          <cell r="F27" t="str">
            <v>yes</v>
          </cell>
          <cell r="G27" t="str">
            <v>Meinzer</v>
          </cell>
          <cell r="H27" t="str">
            <v>Jonas</v>
          </cell>
          <cell r="I27" t="str">
            <v>GER</v>
          </cell>
          <cell r="M27">
            <v>103</v>
          </cell>
          <cell r="N27" t="str">
            <v>yes</v>
          </cell>
          <cell r="O27" t="str">
            <v>B</v>
          </cell>
          <cell r="P27">
            <v>103</v>
          </cell>
          <cell r="Q27">
            <v>999</v>
          </cell>
          <cell r="R27">
            <v>999</v>
          </cell>
          <cell r="U27">
            <v>0</v>
          </cell>
        </row>
        <row r="28">
          <cell r="A28">
            <v>21</v>
          </cell>
          <cell r="B28" t="str">
            <v>BYE</v>
          </cell>
          <cell r="G28" t="str">
            <v>BYE</v>
          </cell>
          <cell r="O28" t="str">
            <v/>
          </cell>
          <cell r="P28">
            <v>0</v>
          </cell>
          <cell r="Q28">
            <v>999</v>
          </cell>
          <cell r="R28">
            <v>999</v>
          </cell>
          <cell r="U28">
            <v>0</v>
          </cell>
        </row>
        <row r="29">
          <cell r="A29">
            <v>22</v>
          </cell>
          <cell r="O29" t="str">
            <v/>
          </cell>
          <cell r="P29">
            <v>0</v>
          </cell>
          <cell r="Q29" t="str">
            <v/>
          </cell>
          <cell r="R29" t="str">
            <v/>
          </cell>
          <cell r="U29">
            <v>0</v>
          </cell>
        </row>
        <row r="30">
          <cell r="A30">
            <v>23</v>
          </cell>
          <cell r="O30" t="str">
            <v/>
          </cell>
          <cell r="P30">
            <v>0</v>
          </cell>
          <cell r="Q30" t="str">
            <v/>
          </cell>
          <cell r="R30" t="str">
            <v/>
          </cell>
          <cell r="U30">
            <v>0</v>
          </cell>
        </row>
        <row r="31">
          <cell r="A31">
            <v>24</v>
          </cell>
          <cell r="O31" t="str">
            <v/>
          </cell>
          <cell r="P31">
            <v>0</v>
          </cell>
          <cell r="Q31" t="str">
            <v/>
          </cell>
          <cell r="R31" t="str">
            <v/>
          </cell>
          <cell r="U31">
            <v>0</v>
          </cell>
        </row>
        <row r="32">
          <cell r="A32">
            <v>25</v>
          </cell>
          <cell r="O32" t="str">
            <v/>
          </cell>
          <cell r="P32">
            <v>0</v>
          </cell>
          <cell r="Q32" t="str">
            <v/>
          </cell>
          <cell r="R32" t="str">
            <v/>
          </cell>
          <cell r="U32">
            <v>0</v>
          </cell>
        </row>
        <row r="33">
          <cell r="A33">
            <v>26</v>
          </cell>
          <cell r="O33" t="str">
            <v/>
          </cell>
          <cell r="P33">
            <v>0</v>
          </cell>
          <cell r="Q33" t="str">
            <v/>
          </cell>
          <cell r="R33" t="str">
            <v/>
          </cell>
          <cell r="U33">
            <v>0</v>
          </cell>
        </row>
        <row r="34">
          <cell r="A34">
            <v>27</v>
          </cell>
          <cell r="O34" t="str">
            <v/>
          </cell>
          <cell r="P34">
            <v>0</v>
          </cell>
          <cell r="Q34" t="str">
            <v/>
          </cell>
          <cell r="R34" t="str">
            <v/>
          </cell>
          <cell r="U34">
            <v>0</v>
          </cell>
        </row>
        <row r="35">
          <cell r="A35">
            <v>28</v>
          </cell>
          <cell r="O35" t="str">
            <v/>
          </cell>
          <cell r="P35">
            <v>0</v>
          </cell>
          <cell r="Q35" t="str">
            <v/>
          </cell>
          <cell r="R35" t="str">
            <v/>
          </cell>
          <cell r="U35">
            <v>0</v>
          </cell>
        </row>
        <row r="36">
          <cell r="A36">
            <v>29</v>
          </cell>
          <cell r="O36" t="str">
            <v/>
          </cell>
          <cell r="P36">
            <v>0</v>
          </cell>
          <cell r="Q36" t="str">
            <v/>
          </cell>
          <cell r="R36" t="str">
            <v/>
          </cell>
          <cell r="U36">
            <v>0</v>
          </cell>
        </row>
        <row r="37">
          <cell r="A37">
            <v>30</v>
          </cell>
          <cell r="O37" t="str">
            <v/>
          </cell>
          <cell r="P37">
            <v>0</v>
          </cell>
          <cell r="Q37" t="str">
            <v/>
          </cell>
          <cell r="R37" t="str">
            <v/>
          </cell>
          <cell r="U37">
            <v>0</v>
          </cell>
        </row>
        <row r="38">
          <cell r="A38">
            <v>31</v>
          </cell>
          <cell r="O38" t="str">
            <v/>
          </cell>
          <cell r="P38">
            <v>0</v>
          </cell>
          <cell r="Q38" t="str">
            <v/>
          </cell>
          <cell r="R38" t="str">
            <v/>
          </cell>
          <cell r="U38">
            <v>0</v>
          </cell>
        </row>
        <row r="39">
          <cell r="A39">
            <v>32</v>
          </cell>
          <cell r="O39" t="str">
            <v/>
          </cell>
          <cell r="P39">
            <v>0</v>
          </cell>
          <cell r="Q39" t="str">
            <v/>
          </cell>
          <cell r="R39" t="str">
            <v/>
          </cell>
          <cell r="U39">
            <v>0</v>
          </cell>
        </row>
      </sheetData>
      <sheetData sheetId="15">
        <row r="5">
          <cell r="V5">
            <v>8</v>
          </cell>
        </row>
        <row r="7">
          <cell r="A7" t="str">
            <v>Line</v>
          </cell>
          <cell r="B7" t="str">
            <v>Family name</v>
          </cell>
          <cell r="C7" t="str">
            <v>First name</v>
          </cell>
          <cell r="D7" t="str">
            <v>Nat.</v>
          </cell>
          <cell r="E7" t="str">
            <v>EUR 14
Rank</v>
          </cell>
          <cell r="F7" t="str">
            <v>SiMain
Yes/No</v>
          </cell>
          <cell r="G7" t="str">
            <v>Family name</v>
          </cell>
          <cell r="H7" t="str">
            <v>First name</v>
          </cell>
          <cell r="I7" t="str">
            <v>Nat.</v>
          </cell>
          <cell r="M7" t="str">
            <v>EUR 14
Rank</v>
          </cell>
          <cell r="N7" t="str">
            <v>SiMain
Yes/No</v>
          </cell>
          <cell r="O7" t="str">
            <v>Pri-
ori
ty</v>
          </cell>
          <cell r="P7" t="str">
            <v>Comb
Rank</v>
          </cell>
          <cell r="Q7" t="str">
            <v>Acc
Number</v>
          </cell>
          <cell r="R7" t="str">
            <v>Status
Number</v>
          </cell>
          <cell r="S7" t="str">
            <v>Accept
Yes</v>
          </cell>
          <cell r="T7" t="str">
            <v>Acc status
DA,WC
A</v>
          </cell>
          <cell r="U7" t="str">
            <v>Display
Rank
EUR 14</v>
          </cell>
          <cell r="V7" t="str">
            <v>Seed Pos</v>
          </cell>
        </row>
        <row r="8">
          <cell r="A8">
            <v>1</v>
          </cell>
          <cell r="B8" t="str">
            <v>Krejčíková</v>
          </cell>
          <cell r="C8" t="str">
            <v>Barbora</v>
          </cell>
          <cell r="D8" t="str">
            <v>CZE</v>
          </cell>
          <cell r="E8">
            <v>18</v>
          </cell>
          <cell r="F8" t="str">
            <v>yes</v>
          </cell>
          <cell r="G8" t="str">
            <v>Martinovská</v>
          </cell>
          <cell r="H8" t="str">
            <v>Andrea</v>
          </cell>
          <cell r="I8" t="str">
            <v>CZE</v>
          </cell>
          <cell r="M8">
            <v>34</v>
          </cell>
          <cell r="N8" t="str">
            <v>Yes</v>
          </cell>
          <cell r="O8" t="str">
            <v>A</v>
          </cell>
          <cell r="P8">
            <v>52</v>
          </cell>
          <cell r="Q8">
            <v>999</v>
          </cell>
          <cell r="R8">
            <v>999</v>
          </cell>
          <cell r="U8">
            <v>52</v>
          </cell>
          <cell r="V8">
            <v>1</v>
          </cell>
        </row>
        <row r="9">
          <cell r="A9">
            <v>2</v>
          </cell>
          <cell r="B9" t="str">
            <v>Flink</v>
          </cell>
          <cell r="C9" t="str">
            <v>Varvara</v>
          </cell>
          <cell r="D9" t="str">
            <v>RUS</v>
          </cell>
          <cell r="E9">
            <v>137</v>
          </cell>
          <cell r="F9" t="str">
            <v>yes</v>
          </cell>
          <cell r="G9" t="str">
            <v>Margulis</v>
          </cell>
          <cell r="H9" t="str">
            <v>Marina</v>
          </cell>
          <cell r="I9" t="str">
            <v>RUS</v>
          </cell>
          <cell r="M9">
            <v>56</v>
          </cell>
          <cell r="N9" t="str">
            <v>Yes</v>
          </cell>
          <cell r="O9" t="str">
            <v>A</v>
          </cell>
          <cell r="P9">
            <v>193</v>
          </cell>
          <cell r="Q9">
            <v>999</v>
          </cell>
          <cell r="R9">
            <v>999</v>
          </cell>
          <cell r="U9">
            <v>193</v>
          </cell>
          <cell r="V9">
            <v>2</v>
          </cell>
        </row>
        <row r="10">
          <cell r="A10">
            <v>3</v>
          </cell>
          <cell r="B10" t="str">
            <v>Kunčíková</v>
          </cell>
          <cell r="C10" t="str">
            <v>Lenka</v>
          </cell>
          <cell r="D10" t="str">
            <v>CZE</v>
          </cell>
          <cell r="E10">
            <v>182</v>
          </cell>
          <cell r="F10" t="str">
            <v>yes</v>
          </cell>
          <cell r="G10" t="str">
            <v>Maříková</v>
          </cell>
          <cell r="H10" t="str">
            <v>Michaela</v>
          </cell>
          <cell r="I10" t="str">
            <v>CZE</v>
          </cell>
          <cell r="M10">
            <v>59</v>
          </cell>
          <cell r="N10" t="str">
            <v>Yes</v>
          </cell>
          <cell r="O10" t="str">
            <v>A</v>
          </cell>
          <cell r="P10">
            <v>241</v>
          </cell>
          <cell r="Q10">
            <v>999</v>
          </cell>
          <cell r="R10">
            <v>999</v>
          </cell>
          <cell r="U10">
            <v>241</v>
          </cell>
          <cell r="V10">
            <v>3</v>
          </cell>
        </row>
        <row r="11">
          <cell r="A11">
            <v>4</v>
          </cell>
          <cell r="B11" t="str">
            <v>Oravkinová</v>
          </cell>
          <cell r="C11" t="str">
            <v>Nicole</v>
          </cell>
          <cell r="D11" t="str">
            <v>SVK</v>
          </cell>
          <cell r="E11">
            <v>250</v>
          </cell>
          <cell r="F11" t="str">
            <v>yes</v>
          </cell>
          <cell r="G11" t="str">
            <v>Straume</v>
          </cell>
          <cell r="H11" t="str">
            <v>Madara</v>
          </cell>
          <cell r="I11" t="str">
            <v>LAT</v>
          </cell>
          <cell r="M11">
            <v>133</v>
          </cell>
          <cell r="N11" t="str">
            <v>Yes</v>
          </cell>
          <cell r="O11" t="str">
            <v>A</v>
          </cell>
          <cell r="P11">
            <v>383</v>
          </cell>
          <cell r="Q11">
            <v>999</v>
          </cell>
          <cell r="R11">
            <v>999</v>
          </cell>
          <cell r="U11">
            <v>383</v>
          </cell>
          <cell r="V11">
            <v>4</v>
          </cell>
        </row>
        <row r="12">
          <cell r="A12">
            <v>5</v>
          </cell>
          <cell r="B12" t="str">
            <v>Frišová</v>
          </cell>
          <cell r="C12" t="str">
            <v>Pavla</v>
          </cell>
          <cell r="D12" t="str">
            <v>SVK</v>
          </cell>
          <cell r="E12">
            <v>376</v>
          </cell>
          <cell r="F12" t="str">
            <v>yes</v>
          </cell>
          <cell r="G12" t="str">
            <v>Vajdová</v>
          </cell>
          <cell r="H12" t="str">
            <v>Natália</v>
          </cell>
          <cell r="I12" t="str">
            <v>SVK</v>
          </cell>
          <cell r="M12">
            <v>71</v>
          </cell>
          <cell r="N12" t="str">
            <v>Yes</v>
          </cell>
          <cell r="O12" t="str">
            <v>A</v>
          </cell>
          <cell r="P12">
            <v>447</v>
          </cell>
          <cell r="Q12">
            <v>999</v>
          </cell>
          <cell r="R12">
            <v>999</v>
          </cell>
          <cell r="U12">
            <v>447</v>
          </cell>
          <cell r="V12">
            <v>5</v>
          </cell>
        </row>
        <row r="13">
          <cell r="A13">
            <v>6</v>
          </cell>
          <cell r="B13" t="str">
            <v>Kotelesová</v>
          </cell>
          <cell r="C13" t="str">
            <v>Barbora</v>
          </cell>
          <cell r="D13" t="str">
            <v>SVK</v>
          </cell>
          <cell r="E13">
            <v>87</v>
          </cell>
          <cell r="F13" t="str">
            <v>yes</v>
          </cell>
          <cell r="G13" t="str">
            <v>Šrámková</v>
          </cell>
          <cell r="H13" t="str">
            <v>Marta</v>
          </cell>
          <cell r="I13" t="str">
            <v>SVK</v>
          </cell>
          <cell r="M13">
            <v>376</v>
          </cell>
          <cell r="N13" t="str">
            <v>Yes</v>
          </cell>
          <cell r="O13" t="str">
            <v>A</v>
          </cell>
          <cell r="P13">
            <v>463</v>
          </cell>
          <cell r="Q13">
            <v>999</v>
          </cell>
          <cell r="R13">
            <v>999</v>
          </cell>
          <cell r="U13">
            <v>463</v>
          </cell>
          <cell r="V13">
            <v>6</v>
          </cell>
        </row>
        <row r="14">
          <cell r="A14">
            <v>7</v>
          </cell>
          <cell r="B14" t="str">
            <v>Rutarová</v>
          </cell>
          <cell r="C14" t="str">
            <v>Eva</v>
          </cell>
          <cell r="D14" t="str">
            <v>CZE</v>
          </cell>
          <cell r="E14">
            <v>172</v>
          </cell>
          <cell r="F14" t="str">
            <v>yes</v>
          </cell>
          <cell r="G14" t="str">
            <v>Slavíčková</v>
          </cell>
          <cell r="H14" t="str">
            <v>Markéta</v>
          </cell>
          <cell r="I14" t="str">
            <v>CZE</v>
          </cell>
          <cell r="M14">
            <v>416</v>
          </cell>
          <cell r="N14" t="str">
            <v>Yes</v>
          </cell>
          <cell r="O14" t="str">
            <v>A</v>
          </cell>
          <cell r="P14">
            <v>588</v>
          </cell>
          <cell r="Q14">
            <v>999</v>
          </cell>
          <cell r="R14">
            <v>999</v>
          </cell>
          <cell r="U14">
            <v>588</v>
          </cell>
          <cell r="V14">
            <v>7</v>
          </cell>
        </row>
        <row r="15">
          <cell r="A15">
            <v>8</v>
          </cell>
          <cell r="B15" t="str">
            <v>Limanskaya</v>
          </cell>
          <cell r="C15" t="str">
            <v>Maria</v>
          </cell>
          <cell r="D15" t="str">
            <v>RUS</v>
          </cell>
          <cell r="E15">
            <v>367</v>
          </cell>
          <cell r="F15" t="str">
            <v>yes</v>
          </cell>
          <cell r="G15" t="str">
            <v>Zubkova</v>
          </cell>
          <cell r="H15" t="str">
            <v>Maria</v>
          </cell>
          <cell r="I15" t="str">
            <v>RUS</v>
          </cell>
          <cell r="M15">
            <v>227</v>
          </cell>
          <cell r="N15" t="str">
            <v>Yes</v>
          </cell>
          <cell r="O15" t="str">
            <v>A</v>
          </cell>
          <cell r="P15">
            <v>594</v>
          </cell>
          <cell r="Q15">
            <v>999</v>
          </cell>
          <cell r="R15">
            <v>999</v>
          </cell>
          <cell r="U15">
            <v>594</v>
          </cell>
          <cell r="V15">
            <v>8</v>
          </cell>
        </row>
        <row r="16">
          <cell r="A16">
            <v>9</v>
          </cell>
          <cell r="B16" t="str">
            <v>Roučková</v>
          </cell>
          <cell r="C16" t="str">
            <v>Kristýna</v>
          </cell>
          <cell r="D16" t="str">
            <v>CZE</v>
          </cell>
          <cell r="E16">
            <v>319</v>
          </cell>
          <cell r="F16" t="str">
            <v>yes</v>
          </cell>
          <cell r="G16" t="str">
            <v>Siniaková</v>
          </cell>
          <cell r="H16" t="str">
            <v>kateřina</v>
          </cell>
          <cell r="I16" t="str">
            <v>CZE</v>
          </cell>
          <cell r="M16">
            <v>515</v>
          </cell>
          <cell r="N16" t="str">
            <v>Yes</v>
          </cell>
          <cell r="O16" t="str">
            <v>A</v>
          </cell>
          <cell r="P16">
            <v>834</v>
          </cell>
          <cell r="Q16">
            <v>999</v>
          </cell>
          <cell r="R16">
            <v>999</v>
          </cell>
          <cell r="U16">
            <v>834</v>
          </cell>
        </row>
        <row r="17">
          <cell r="A17">
            <v>10</v>
          </cell>
          <cell r="B17" t="str">
            <v>Siopacha</v>
          </cell>
          <cell r="C17" t="str">
            <v>Maria</v>
          </cell>
          <cell r="D17" t="str">
            <v>CYP</v>
          </cell>
          <cell r="F17" t="str">
            <v>yes</v>
          </cell>
          <cell r="G17" t="str">
            <v>Tsaggaridou</v>
          </cell>
          <cell r="H17" t="str">
            <v>Andria</v>
          </cell>
          <cell r="I17" t="str">
            <v>CYP</v>
          </cell>
          <cell r="N17" t="str">
            <v>no</v>
          </cell>
          <cell r="O17" t="str">
            <v>E</v>
          </cell>
          <cell r="P17">
            <v>0</v>
          </cell>
          <cell r="Q17">
            <v>999</v>
          </cell>
          <cell r="R17">
            <v>999</v>
          </cell>
          <cell r="U17">
            <v>0</v>
          </cell>
        </row>
        <row r="18">
          <cell r="A18">
            <v>11</v>
          </cell>
          <cell r="B18" t="str">
            <v>Haluzíková</v>
          </cell>
          <cell r="C18" t="str">
            <v>Veronika</v>
          </cell>
          <cell r="D18" t="str">
            <v>CZE</v>
          </cell>
          <cell r="F18" t="str">
            <v>yes</v>
          </cell>
          <cell r="G18" t="str">
            <v>Laňarová</v>
          </cell>
          <cell r="H18" t="str">
            <v>kateřina</v>
          </cell>
          <cell r="I18" t="str">
            <v>CZE</v>
          </cell>
          <cell r="N18" t="str">
            <v>no</v>
          </cell>
          <cell r="O18" t="str">
            <v>E</v>
          </cell>
          <cell r="P18">
            <v>0</v>
          </cell>
          <cell r="Q18">
            <v>999</v>
          </cell>
          <cell r="R18">
            <v>999</v>
          </cell>
          <cell r="U18">
            <v>0</v>
          </cell>
        </row>
        <row r="19">
          <cell r="A19">
            <v>12</v>
          </cell>
          <cell r="B19" t="str">
            <v>Dvořáková</v>
          </cell>
          <cell r="C19" t="str">
            <v>Aneta</v>
          </cell>
          <cell r="D19" t="str">
            <v>CZE</v>
          </cell>
          <cell r="E19">
            <v>65</v>
          </cell>
          <cell r="F19" t="str">
            <v>yes</v>
          </cell>
          <cell r="G19" t="str">
            <v>Schweinerová</v>
          </cell>
          <cell r="H19" t="str">
            <v>Nikola</v>
          </cell>
          <cell r="I19" t="str">
            <v>CZE</v>
          </cell>
          <cell r="N19" t="str">
            <v>yes</v>
          </cell>
          <cell r="O19" t="str">
            <v>B</v>
          </cell>
          <cell r="P19">
            <v>65</v>
          </cell>
          <cell r="Q19">
            <v>999</v>
          </cell>
          <cell r="R19">
            <v>999</v>
          </cell>
          <cell r="U19">
            <v>0</v>
          </cell>
        </row>
        <row r="20">
          <cell r="A20">
            <v>13</v>
          </cell>
          <cell r="B20" t="str">
            <v>Kůlová</v>
          </cell>
          <cell r="C20" t="str">
            <v>Andrea</v>
          </cell>
          <cell r="D20" t="str">
            <v>CZE</v>
          </cell>
          <cell r="E20">
            <v>267</v>
          </cell>
          <cell r="F20" t="str">
            <v>yes</v>
          </cell>
          <cell r="G20" t="str">
            <v>Mayerová</v>
          </cell>
          <cell r="H20" t="str">
            <v>Marie</v>
          </cell>
          <cell r="I20" t="str">
            <v>CZE</v>
          </cell>
          <cell r="N20" t="str">
            <v>Yes</v>
          </cell>
          <cell r="O20" t="str">
            <v>B</v>
          </cell>
          <cell r="P20">
            <v>267</v>
          </cell>
          <cell r="Q20">
            <v>999</v>
          </cell>
          <cell r="R20">
            <v>999</v>
          </cell>
          <cell r="U20">
            <v>0</v>
          </cell>
        </row>
        <row r="21">
          <cell r="A21">
            <v>14</v>
          </cell>
          <cell r="B21" t="str">
            <v>Mateková</v>
          </cell>
          <cell r="C21" t="str">
            <v>Sandra</v>
          </cell>
          <cell r="D21" t="str">
            <v>CZE</v>
          </cell>
          <cell r="E21">
            <v>156</v>
          </cell>
          <cell r="F21" t="str">
            <v>yes</v>
          </cell>
          <cell r="G21" t="str">
            <v>Plecitá</v>
          </cell>
          <cell r="H21" t="str">
            <v>Andrea</v>
          </cell>
          <cell r="I21" t="str">
            <v>CZE</v>
          </cell>
          <cell r="N21" t="str">
            <v>Yes</v>
          </cell>
          <cell r="O21" t="str">
            <v>B</v>
          </cell>
          <cell r="P21">
            <v>156</v>
          </cell>
          <cell r="Q21">
            <v>999</v>
          </cell>
          <cell r="R21">
            <v>999</v>
          </cell>
          <cell r="U21">
            <v>0</v>
          </cell>
        </row>
        <row r="22">
          <cell r="A22">
            <v>15</v>
          </cell>
          <cell r="B22" t="str">
            <v>Klocová</v>
          </cell>
          <cell r="C22" t="str">
            <v>Tereza</v>
          </cell>
          <cell r="D22" t="str">
            <v>CZE</v>
          </cell>
          <cell r="F22" t="str">
            <v>yes</v>
          </cell>
          <cell r="G22" t="str">
            <v>Vrbenská</v>
          </cell>
          <cell r="H22" t="str">
            <v>Anna</v>
          </cell>
          <cell r="I22" t="str">
            <v>CZE</v>
          </cell>
          <cell r="N22" t="str">
            <v>no</v>
          </cell>
          <cell r="O22" t="str">
            <v>E</v>
          </cell>
          <cell r="P22">
            <v>0</v>
          </cell>
          <cell r="Q22">
            <v>999</v>
          </cell>
          <cell r="R22">
            <v>999</v>
          </cell>
          <cell r="U22">
            <v>0</v>
          </cell>
        </row>
        <row r="23">
          <cell r="A23">
            <v>16</v>
          </cell>
          <cell r="B23" t="str">
            <v>Pilzová</v>
          </cell>
          <cell r="C23" t="str">
            <v>Tereza</v>
          </cell>
          <cell r="D23" t="str">
            <v>CZE</v>
          </cell>
          <cell r="F23" t="str">
            <v>yes</v>
          </cell>
          <cell r="G23" t="str">
            <v>Vosecká</v>
          </cell>
          <cell r="H23" t="str">
            <v>Andrea</v>
          </cell>
          <cell r="I23" t="str">
            <v>CZE</v>
          </cell>
          <cell r="N23" t="str">
            <v>Yes</v>
          </cell>
          <cell r="O23" t="str">
            <v>D</v>
          </cell>
          <cell r="P23">
            <v>0</v>
          </cell>
          <cell r="Q23">
            <v>999</v>
          </cell>
          <cell r="R23">
            <v>999</v>
          </cell>
          <cell r="U23">
            <v>0</v>
          </cell>
        </row>
        <row r="24">
          <cell r="A24">
            <v>17</v>
          </cell>
          <cell r="B24" t="str">
            <v>Cváčková</v>
          </cell>
          <cell r="C24" t="str">
            <v>Natálie</v>
          </cell>
          <cell r="D24" t="str">
            <v>CZE</v>
          </cell>
          <cell r="E24">
            <v>367</v>
          </cell>
          <cell r="F24" t="str">
            <v>yes</v>
          </cell>
          <cell r="G24" t="str">
            <v>Paterová</v>
          </cell>
          <cell r="H24" t="str">
            <v>Dominika</v>
          </cell>
          <cell r="I24" t="str">
            <v>CZE</v>
          </cell>
          <cell r="N24" t="str">
            <v>yes</v>
          </cell>
          <cell r="O24" t="str">
            <v>B</v>
          </cell>
          <cell r="P24">
            <v>367</v>
          </cell>
          <cell r="Q24">
            <v>999</v>
          </cell>
          <cell r="R24">
            <v>999</v>
          </cell>
          <cell r="U24">
            <v>0</v>
          </cell>
        </row>
        <row r="25">
          <cell r="A25">
            <v>18</v>
          </cell>
          <cell r="B25" t="str">
            <v>Nepimachová</v>
          </cell>
          <cell r="C25" t="str">
            <v>Diana</v>
          </cell>
          <cell r="D25" t="str">
            <v>CZE</v>
          </cell>
          <cell r="F25" t="str">
            <v>yes</v>
          </cell>
          <cell r="G25" t="str">
            <v>Voříšková</v>
          </cell>
          <cell r="H25" t="str">
            <v>Klára</v>
          </cell>
          <cell r="I25" t="str">
            <v>CZE</v>
          </cell>
          <cell r="N25" t="str">
            <v>Yes</v>
          </cell>
          <cell r="O25" t="str">
            <v>D</v>
          </cell>
          <cell r="P25">
            <v>0</v>
          </cell>
          <cell r="Q25">
            <v>999</v>
          </cell>
          <cell r="R25">
            <v>999</v>
          </cell>
          <cell r="U25">
            <v>0</v>
          </cell>
        </row>
        <row r="26">
          <cell r="A26">
            <v>19</v>
          </cell>
          <cell r="B26" t="str">
            <v>Krejčíková</v>
          </cell>
          <cell r="C26" t="str">
            <v>Johana</v>
          </cell>
          <cell r="D26" t="str">
            <v>CZE</v>
          </cell>
          <cell r="F26" t="str">
            <v>yes</v>
          </cell>
          <cell r="G26" t="str">
            <v>Źovincová</v>
          </cell>
          <cell r="H26" t="str">
            <v>Vendula</v>
          </cell>
          <cell r="I26" t="str">
            <v>CZE</v>
          </cell>
          <cell r="N26" t="str">
            <v>no</v>
          </cell>
          <cell r="O26" t="str">
            <v>E</v>
          </cell>
          <cell r="P26">
            <v>0</v>
          </cell>
          <cell r="Q26">
            <v>999</v>
          </cell>
          <cell r="R26">
            <v>999</v>
          </cell>
          <cell r="U26">
            <v>0</v>
          </cell>
        </row>
        <row r="27">
          <cell r="A27">
            <v>20</v>
          </cell>
          <cell r="B27" t="str">
            <v>Buřičová</v>
          </cell>
          <cell r="C27" t="str">
            <v>Veronika</v>
          </cell>
          <cell r="D27" t="str">
            <v>CZE</v>
          </cell>
          <cell r="F27" t="str">
            <v>yes</v>
          </cell>
          <cell r="G27" t="str">
            <v>Kůstková</v>
          </cell>
          <cell r="H27" t="str">
            <v>Jana</v>
          </cell>
          <cell r="I27" t="str">
            <v>CZE</v>
          </cell>
          <cell r="N27" t="str">
            <v>no</v>
          </cell>
          <cell r="O27" t="str">
            <v>E</v>
          </cell>
          <cell r="P27">
            <v>0</v>
          </cell>
          <cell r="Q27">
            <v>999</v>
          </cell>
          <cell r="R27">
            <v>999</v>
          </cell>
          <cell r="U27">
            <v>0</v>
          </cell>
        </row>
        <row r="28">
          <cell r="A28">
            <v>21</v>
          </cell>
          <cell r="B28" t="str">
            <v>BYE</v>
          </cell>
          <cell r="G28" t="str">
            <v>BYE</v>
          </cell>
          <cell r="O28" t="str">
            <v/>
          </cell>
          <cell r="P28">
            <v>0</v>
          </cell>
          <cell r="Q28">
            <v>999</v>
          </cell>
          <cell r="R28">
            <v>999</v>
          </cell>
          <cell r="U28">
            <v>0</v>
          </cell>
        </row>
        <row r="29">
          <cell r="A29">
            <v>22</v>
          </cell>
          <cell r="O29" t="str">
            <v/>
          </cell>
          <cell r="P29">
            <v>0</v>
          </cell>
          <cell r="Q29" t="str">
            <v/>
          </cell>
          <cell r="R29" t="str">
            <v/>
          </cell>
          <cell r="U29">
            <v>0</v>
          </cell>
        </row>
        <row r="30">
          <cell r="A30">
            <v>23</v>
          </cell>
          <cell r="O30" t="str">
            <v/>
          </cell>
          <cell r="P30">
            <v>0</v>
          </cell>
          <cell r="Q30" t="str">
            <v/>
          </cell>
          <cell r="R30" t="str">
            <v/>
          </cell>
          <cell r="U30">
            <v>0</v>
          </cell>
        </row>
        <row r="31">
          <cell r="A31">
            <v>24</v>
          </cell>
          <cell r="O31" t="str">
            <v/>
          </cell>
          <cell r="P31">
            <v>0</v>
          </cell>
          <cell r="Q31" t="str">
            <v/>
          </cell>
          <cell r="R31" t="str">
            <v/>
          </cell>
          <cell r="U31">
            <v>0</v>
          </cell>
        </row>
        <row r="32">
          <cell r="A32">
            <v>25</v>
          </cell>
          <cell r="O32" t="str">
            <v/>
          </cell>
          <cell r="P32">
            <v>0</v>
          </cell>
          <cell r="Q32" t="str">
            <v/>
          </cell>
          <cell r="R32" t="str">
            <v/>
          </cell>
          <cell r="U32">
            <v>0</v>
          </cell>
        </row>
        <row r="33">
          <cell r="A33">
            <v>26</v>
          </cell>
          <cell r="O33" t="str">
            <v/>
          </cell>
          <cell r="P33">
            <v>0</v>
          </cell>
          <cell r="Q33" t="str">
            <v/>
          </cell>
          <cell r="R33" t="str">
            <v/>
          </cell>
          <cell r="U33">
            <v>0</v>
          </cell>
        </row>
        <row r="34">
          <cell r="A34">
            <v>27</v>
          </cell>
          <cell r="O34" t="str">
            <v/>
          </cell>
          <cell r="P34">
            <v>0</v>
          </cell>
          <cell r="Q34" t="str">
            <v/>
          </cell>
          <cell r="R34" t="str">
            <v/>
          </cell>
          <cell r="U34">
            <v>0</v>
          </cell>
        </row>
        <row r="35">
          <cell r="A35">
            <v>28</v>
          </cell>
          <cell r="O35" t="str">
            <v/>
          </cell>
          <cell r="P35">
            <v>0</v>
          </cell>
          <cell r="Q35" t="str">
            <v/>
          </cell>
          <cell r="R35" t="str">
            <v/>
          </cell>
          <cell r="U35">
            <v>0</v>
          </cell>
        </row>
        <row r="36">
          <cell r="A36">
            <v>29</v>
          </cell>
          <cell r="O36" t="str">
            <v/>
          </cell>
          <cell r="P36">
            <v>0</v>
          </cell>
          <cell r="Q36" t="str">
            <v/>
          </cell>
          <cell r="R36" t="str">
            <v/>
          </cell>
          <cell r="U36">
            <v>0</v>
          </cell>
        </row>
        <row r="37">
          <cell r="A37">
            <v>30</v>
          </cell>
          <cell r="O37" t="str">
            <v/>
          </cell>
          <cell r="P37">
            <v>0</v>
          </cell>
          <cell r="Q37" t="str">
            <v/>
          </cell>
          <cell r="R37" t="str">
            <v/>
          </cell>
          <cell r="U37">
            <v>0</v>
          </cell>
        </row>
        <row r="38">
          <cell r="A38">
            <v>31</v>
          </cell>
          <cell r="O38" t="str">
            <v/>
          </cell>
          <cell r="P38">
            <v>0</v>
          </cell>
          <cell r="Q38" t="str">
            <v/>
          </cell>
          <cell r="R38" t="str">
            <v/>
          </cell>
          <cell r="U38">
            <v>0</v>
          </cell>
        </row>
        <row r="39">
          <cell r="A39">
            <v>32</v>
          </cell>
          <cell r="O39" t="str">
            <v/>
          </cell>
          <cell r="P39">
            <v>0</v>
          </cell>
          <cell r="Q39" t="str">
            <v/>
          </cell>
          <cell r="R39" t="str">
            <v/>
          </cell>
          <cell r="U3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T80"/>
  <sheetViews>
    <sheetView workbookViewId="0" topLeftCell="A1">
      <selection activeCell="P40" sqref="P40"/>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8" customWidth="1"/>
    <col min="10" max="10" width="10.7109375" style="0" customWidth="1"/>
    <col min="11" max="11" width="1.7109375" style="138" customWidth="1"/>
    <col min="12" max="12" width="10.7109375" style="0" customWidth="1"/>
    <col min="13" max="13" width="1.7109375" style="139" customWidth="1"/>
    <col min="14" max="14" width="10.7109375" style="0" customWidth="1"/>
    <col min="15" max="15" width="1.7109375" style="138" customWidth="1"/>
    <col min="16" max="16" width="10.7109375" style="0" customWidth="1"/>
    <col min="17" max="17" width="1.7109375" style="139" customWidth="1"/>
    <col min="18" max="18" width="0" style="0" hidden="1" customWidth="1"/>
    <col min="19" max="19" width="8.28125" style="0" customWidth="1"/>
    <col min="20" max="20" width="11.421875" style="0" hidden="1" customWidth="1"/>
  </cols>
  <sheetData>
    <row r="1" spans="1:17" s="7" customFormat="1" ht="21.75" customHeight="1">
      <c r="A1" s="1" t="str">
        <f>'[1]Week SetUp'!$A$6</f>
        <v>Wilson Cup 2009</v>
      </c>
      <c r="B1" s="1"/>
      <c r="C1" s="2"/>
      <c r="D1" s="2"/>
      <c r="E1" s="2"/>
      <c r="F1" s="2"/>
      <c r="G1" s="2"/>
      <c r="H1" s="3" t="s">
        <v>0</v>
      </c>
      <c r="I1" s="4"/>
      <c r="J1" s="5" t="s">
        <v>1</v>
      </c>
      <c r="K1" s="5"/>
      <c r="L1" s="6"/>
      <c r="M1" s="4"/>
      <c r="N1" s="4" t="s">
        <v>163</v>
      </c>
      <c r="O1" s="4"/>
      <c r="P1" s="2"/>
      <c r="Q1" s="4"/>
    </row>
    <row r="2" spans="1:17" s="12" customFormat="1" ht="12.75">
      <c r="A2" s="8" t="str">
        <f>'[1]Week SetUp'!$A$8</f>
        <v>Tennis Europe Junior Tour</v>
      </c>
      <c r="B2" s="8"/>
      <c r="C2" s="8"/>
      <c r="D2" s="8"/>
      <c r="E2" s="8"/>
      <c r="F2" s="9"/>
      <c r="G2" s="10"/>
      <c r="H2" s="10"/>
      <c r="I2" s="11"/>
      <c r="J2" s="5" t="s">
        <v>74</v>
      </c>
      <c r="K2" s="5"/>
      <c r="L2" s="5"/>
      <c r="M2" s="11"/>
      <c r="N2" s="10"/>
      <c r="O2" s="11"/>
      <c r="P2" s="10"/>
      <c r="Q2" s="11"/>
    </row>
    <row r="3" spans="1:17" s="18" customFormat="1" ht="9">
      <c r="A3" s="13" t="s">
        <v>3</v>
      </c>
      <c r="B3" s="13"/>
      <c r="C3" s="13"/>
      <c r="D3" s="13"/>
      <c r="E3" s="13"/>
      <c r="F3" s="13" t="s">
        <v>4</v>
      </c>
      <c r="G3" s="13"/>
      <c r="H3" s="13"/>
      <c r="I3" s="14"/>
      <c r="J3" s="13" t="s">
        <v>5</v>
      </c>
      <c r="K3" s="14"/>
      <c r="L3" s="140"/>
      <c r="M3" s="14"/>
      <c r="N3" s="13"/>
      <c r="O3" s="15" t="s">
        <v>6</v>
      </c>
      <c r="P3" s="16"/>
      <c r="Q3" s="17"/>
    </row>
    <row r="4" spans="1:17" s="25" customFormat="1" ht="11.25" customHeight="1" thickBot="1">
      <c r="A4" s="263">
        <f>'[1]Week SetUp'!$A$10</f>
        <v>39930</v>
      </c>
      <c r="B4" s="263"/>
      <c r="C4" s="263"/>
      <c r="D4" s="19"/>
      <c r="E4" s="19"/>
      <c r="F4" s="19" t="str">
        <f>'[1]Week SetUp'!$C$10</f>
        <v>Prague,Czech Rep.</v>
      </c>
      <c r="G4" s="20"/>
      <c r="H4" s="19"/>
      <c r="I4" s="21"/>
      <c r="J4" s="22">
        <f>'[1]Week SetUp'!$D$10</f>
        <v>2</v>
      </c>
      <c r="K4" s="21"/>
      <c r="L4" s="141"/>
      <c r="M4" s="21"/>
      <c r="N4" s="19"/>
      <c r="O4" s="24" t="str">
        <f>'[1]Week SetUp'!$E$10</f>
        <v>Jaroslav Chmelík</v>
      </c>
      <c r="P4" s="19"/>
      <c r="Q4" s="24"/>
    </row>
    <row r="5" spans="1:17" s="18" customFormat="1" ht="9.75">
      <c r="A5" s="26"/>
      <c r="B5" s="27" t="s">
        <v>7</v>
      </c>
      <c r="C5" s="27" t="s">
        <v>8</v>
      </c>
      <c r="D5" s="27" t="s">
        <v>9</v>
      </c>
      <c r="E5" s="28" t="s">
        <v>10</v>
      </c>
      <c r="F5" s="28" t="s">
        <v>11</v>
      </c>
      <c r="G5" s="28"/>
      <c r="H5" s="28" t="s">
        <v>12</v>
      </c>
      <c r="I5" s="28"/>
      <c r="J5" s="27" t="s">
        <v>13</v>
      </c>
      <c r="K5" s="29"/>
      <c r="L5" s="27" t="s">
        <v>75</v>
      </c>
      <c r="M5" s="29"/>
      <c r="N5" s="27" t="s">
        <v>76</v>
      </c>
      <c r="O5" s="29"/>
      <c r="P5" s="27" t="s">
        <v>77</v>
      </c>
      <c r="Q5" s="30"/>
    </row>
    <row r="6" spans="1:17" s="18" customFormat="1" ht="3.75" customHeight="1" thickBot="1">
      <c r="A6" s="31"/>
      <c r="B6" s="32"/>
      <c r="C6" s="33"/>
      <c r="D6" s="32"/>
      <c r="E6" s="34"/>
      <c r="F6" s="34"/>
      <c r="G6" s="35"/>
      <c r="H6" s="34"/>
      <c r="I6" s="36"/>
      <c r="J6" s="32"/>
      <c r="K6" s="36"/>
      <c r="L6" s="32"/>
      <c r="M6" s="36"/>
      <c r="N6" s="32"/>
      <c r="O6" s="36"/>
      <c r="P6" s="32"/>
      <c r="Q6" s="37"/>
    </row>
    <row r="7" spans="1:20" s="49" customFormat="1" ht="9" customHeight="1">
      <c r="A7" s="38" t="s">
        <v>27</v>
      </c>
      <c r="B7" s="39" t="str">
        <f>IF($D7="","",VLOOKUP($D7,'[1]G14 Si Main Draw Prep'!$A$7:$P$70,15))</f>
        <v>DA</v>
      </c>
      <c r="C7" s="39">
        <f>IF($D7="","",VLOOKUP($D7,'[1]G14 Si Main Draw Prep'!$A$7:$P$70,16))</f>
        <v>18</v>
      </c>
      <c r="D7" s="40">
        <v>1</v>
      </c>
      <c r="E7" s="41" t="str">
        <f>UPPER(IF($D7="","",VLOOKUP($D7,'[1]G14 Si Main Draw Prep'!$A$7:$P$70,2)))</f>
        <v>KREJCIKOVA</v>
      </c>
      <c r="F7" s="41" t="str">
        <f>IF($D7="","",VLOOKUP($D7,'[1]G14 Si Main Draw Prep'!$A$7:$P$70,3))</f>
        <v>Barbora</v>
      </c>
      <c r="G7" s="41"/>
      <c r="H7" s="41" t="str">
        <f>IF($D7="","",VLOOKUP($D7,'[1]G14 Si Main Draw Prep'!$A$7:$P$70,4))</f>
        <v>CZE</v>
      </c>
      <c r="I7" s="142"/>
      <c r="J7" s="56" t="str">
        <f>UPPER(IF(OR(I8="a",I8="as"),E7,IF(OR(I8="b",I8="bs"),E8,)))</f>
        <v>KREJCIKOVA</v>
      </c>
      <c r="K7" s="63"/>
      <c r="L7" s="64"/>
      <c r="M7" s="64"/>
      <c r="N7" s="64"/>
      <c r="O7" s="64"/>
      <c r="P7" s="64"/>
      <c r="Q7" s="64"/>
      <c r="R7" s="48"/>
      <c r="T7" s="50" t="str">
        <f>'[1]SetUp Officials'!P21</f>
        <v>Umpire</v>
      </c>
    </row>
    <row r="8" spans="1:20" s="49" customFormat="1" ht="9" customHeight="1">
      <c r="A8" s="51" t="s">
        <v>30</v>
      </c>
      <c r="B8" s="39">
        <f>IF($D8="","",VLOOKUP($D8,'[1]G14 Si Main Draw Prep'!$A$7:$P$70,15))</f>
        <v>0</v>
      </c>
      <c r="C8" s="39">
        <f>IF($D8="","",VLOOKUP($D8,'[1]G14 Si Main Draw Prep'!$A$7:$P$70,16))</f>
        <v>0</v>
      </c>
      <c r="D8" s="40">
        <v>49</v>
      </c>
      <c r="E8" s="39" t="str">
        <f>UPPER(IF($D8="","",VLOOKUP($D8,'[1]G14 Si Main Draw Prep'!$A$7:$P$70,2)))</f>
        <v>BYE</v>
      </c>
      <c r="F8" s="39">
        <f>IF($D8="","",VLOOKUP($D8,'[1]G14 Si Main Draw Prep'!$A$7:$P$70,3))</f>
        <v>0</v>
      </c>
      <c r="G8" s="39"/>
      <c r="H8" s="39">
        <f>IF($D8="","",VLOOKUP($D8,'[1]G14 Si Main Draw Prep'!$A$7:$P$70,4))</f>
        <v>0</v>
      </c>
      <c r="I8" s="143" t="s">
        <v>17</v>
      </c>
      <c r="J8" s="43"/>
      <c r="K8" s="55" t="s">
        <v>17</v>
      </c>
      <c r="L8" s="56" t="str">
        <f>UPPER(IF(OR(K8="a",K8="as"),J7,IF(OR(K8="b",K8="bs"),J9,)))</f>
        <v>KREJCIKOVA</v>
      </c>
      <c r="M8" s="63"/>
      <c r="N8" s="64"/>
      <c r="O8" s="64"/>
      <c r="P8" s="64"/>
      <c r="Q8" s="64"/>
      <c r="R8" s="48"/>
      <c r="T8" s="57" t="str">
        <f>'[1]SetUp Officials'!P22</f>
        <v>J Carboch</v>
      </c>
    </row>
    <row r="9" spans="1:20" s="49" customFormat="1" ht="9" customHeight="1">
      <c r="A9" s="51" t="s">
        <v>32</v>
      </c>
      <c r="B9" s="39" t="str">
        <f>IF($D9="","",VLOOKUP($D9,'[1]G14 Si Main Draw Prep'!$A$7:$P$70,15))</f>
        <v>WC</v>
      </c>
      <c r="C9" s="39">
        <f>IF($D9="","",VLOOKUP($D9,'[1]G14 Si Main Draw Prep'!$A$7:$P$70,16))</f>
        <v>0</v>
      </c>
      <c r="D9" s="40">
        <v>45</v>
      </c>
      <c r="E9" s="39" t="str">
        <f>UPPER(IF($D9="","",VLOOKUP($D9,'[1]G14 Si Main Draw Prep'!$A$7:$P$70,2)))</f>
        <v>PATEROVA</v>
      </c>
      <c r="F9" s="39" t="str">
        <f>IF($D9="","",VLOOKUP($D9,'[1]G14 Si Main Draw Prep'!$A$7:$P$70,3))</f>
        <v>Dominika</v>
      </c>
      <c r="G9" s="39"/>
      <c r="H9" s="39" t="str">
        <f>IF($D9="","",VLOOKUP($D9,'[1]G14 Si Main Draw Prep'!$A$7:$P$70,4))</f>
        <v>CZE</v>
      </c>
      <c r="I9" s="142"/>
      <c r="J9" s="56" t="str">
        <f>UPPER(IF(OR(I10="a",I10="as"),E9,IF(OR(I10="b",I10="bs"),E10,)))</f>
        <v>KULOVA</v>
      </c>
      <c r="K9" s="144"/>
      <c r="L9" s="43" t="s">
        <v>145</v>
      </c>
      <c r="M9" s="145"/>
      <c r="N9" s="64"/>
      <c r="O9" s="64"/>
      <c r="P9" s="64"/>
      <c r="Q9" s="64"/>
      <c r="R9" s="48"/>
      <c r="T9" s="57" t="str">
        <f>'[1]SetUp Officials'!P23</f>
        <v>V Vaverka</v>
      </c>
    </row>
    <row r="10" spans="1:20" s="49" customFormat="1" ht="9" customHeight="1">
      <c r="A10" s="51" t="s">
        <v>34</v>
      </c>
      <c r="B10" s="39" t="str">
        <f>IF($D10="","",VLOOKUP($D10,'[1]G14 Si Main Draw Prep'!$A$7:$P$70,15))</f>
        <v>DA</v>
      </c>
      <c r="C10" s="39">
        <f>IF($D10="","",VLOOKUP($D10,'[1]G14 Si Main Draw Prep'!$A$7:$P$70,16))</f>
        <v>267</v>
      </c>
      <c r="D10" s="40">
        <v>19</v>
      </c>
      <c r="E10" s="39" t="str">
        <f>UPPER(IF($D10="","",VLOOKUP($D10,'[1]G14 Si Main Draw Prep'!$A$7:$P$70,2)))</f>
        <v>KULOVA</v>
      </c>
      <c r="F10" s="39" t="str">
        <f>IF($D10="","",VLOOKUP($D10,'[1]G14 Si Main Draw Prep'!$A$7:$P$70,3))</f>
        <v>Andrea</v>
      </c>
      <c r="G10" s="39"/>
      <c r="H10" s="39" t="str">
        <f>IF($D10="","",VLOOKUP($D10,'[1]G14 Si Main Draw Prep'!$A$7:$P$70,4))</f>
        <v>CZE</v>
      </c>
      <c r="I10" s="143" t="s">
        <v>51</v>
      </c>
      <c r="J10" s="43" t="s">
        <v>146</v>
      </c>
      <c r="K10" s="64"/>
      <c r="L10" s="54" t="s">
        <v>16</v>
      </c>
      <c r="M10" s="62" t="s">
        <v>17</v>
      </c>
      <c r="N10" s="56" t="str">
        <f>UPPER(IF(OR(M10="a",M10="as"),L8,IF(OR(M10="b",M10="bs"),L12,)))</f>
        <v>KREJCIKOVA</v>
      </c>
      <c r="O10" s="63"/>
      <c r="P10" s="64"/>
      <c r="Q10" s="64"/>
      <c r="R10" s="48"/>
      <c r="T10" s="57" t="str">
        <f>'[1]SetUp Officials'!P24</f>
        <v> </v>
      </c>
    </row>
    <row r="11" spans="1:20" s="49" customFormat="1" ht="9" customHeight="1">
      <c r="A11" s="51" t="s">
        <v>36</v>
      </c>
      <c r="B11" s="39" t="str">
        <f>IF($D11="","",VLOOKUP($D11,'[1]G14 Si Main Draw Prep'!$A$7:$P$70,15))</f>
        <v>DA</v>
      </c>
      <c r="C11" s="39">
        <f>IF($D11="","",VLOOKUP($D11,'[1]G14 Si Main Draw Prep'!$A$7:$P$70,16))</f>
        <v>515</v>
      </c>
      <c r="D11" s="40">
        <v>29</v>
      </c>
      <c r="E11" s="39" t="str">
        <f>UPPER(IF($D11="","",VLOOKUP($D11,'[1]G14 Si Main Draw Prep'!$A$7:$P$70,2)))</f>
        <v>SINIAKOVA</v>
      </c>
      <c r="F11" s="39" t="str">
        <f>IF($D11="","",VLOOKUP($D11,'[1]G14 Si Main Draw Prep'!$A$7:$P$70,3))</f>
        <v>Katerina</v>
      </c>
      <c r="G11" s="39"/>
      <c r="H11" s="39" t="str">
        <f>IF($D11="","",VLOOKUP($D11,'[1]G14 Si Main Draw Prep'!$A$7:$P$70,4))</f>
        <v>CZE</v>
      </c>
      <c r="I11" s="142"/>
      <c r="J11" s="56" t="str">
        <f>UPPER(IF(OR(I12="a",I12="as"),E11,IF(OR(I12="b",I12="bs"),E12,)))</f>
        <v>SINIAKOVA</v>
      </c>
      <c r="K11" s="63"/>
      <c r="L11" s="146"/>
      <c r="M11" s="147"/>
      <c r="N11" s="43" t="s">
        <v>187</v>
      </c>
      <c r="O11" s="145"/>
      <c r="P11" s="64"/>
      <c r="Q11" s="64"/>
      <c r="R11" s="48"/>
      <c r="T11" s="57" t="str">
        <f>'[1]SetUp Officials'!P25</f>
        <v> </v>
      </c>
    </row>
    <row r="12" spans="1:20" s="49" customFormat="1" ht="9" customHeight="1">
      <c r="A12" s="51" t="s">
        <v>38</v>
      </c>
      <c r="B12" s="39" t="str">
        <f>IF($D12="","",VLOOKUP($D12,'[1]G14 Si Main Draw Prep'!$A$7:$P$70,15))</f>
        <v>Q</v>
      </c>
      <c r="C12" s="39">
        <f>IF($D12="","",VLOOKUP($D12,'[1]G14 Si Main Draw Prep'!$A$7:$P$70,16))</f>
        <v>0</v>
      </c>
      <c r="D12" s="40">
        <v>39</v>
      </c>
      <c r="E12" s="39" t="str">
        <f>UPPER(IF($D12="","",VLOOKUP($D12,'[1]G14 Si Main Draw Prep'!$A$7:$P$70,2)))</f>
        <v>KLOCOVA</v>
      </c>
      <c r="F12" s="39" t="str">
        <f>IF($D12="","",VLOOKUP($D12,'[1]G14 Si Main Draw Prep'!$A$7:$P$70,3))</f>
        <v>Tereza</v>
      </c>
      <c r="G12" s="39"/>
      <c r="H12" s="39" t="str">
        <f>IF($D12="","",VLOOKUP($D12,'[1]G14 Si Main Draw Prep'!$A$7:$P$70,4))</f>
        <v>CZE</v>
      </c>
      <c r="I12" s="143" t="s">
        <v>18</v>
      </c>
      <c r="J12" s="43" t="s">
        <v>147</v>
      </c>
      <c r="K12" s="55" t="s">
        <v>18</v>
      </c>
      <c r="L12" s="56" t="str">
        <f>UPPER(IF(OR(K12="a",K12="as"),J11,IF(OR(K12="b",K12="bs"),J13,)))</f>
        <v>SINIAKOVA</v>
      </c>
      <c r="M12" s="148"/>
      <c r="N12" s="64"/>
      <c r="O12" s="145"/>
      <c r="P12" s="64"/>
      <c r="Q12" s="64"/>
      <c r="R12" s="48"/>
      <c r="T12" s="57" t="str">
        <f>'[1]SetUp Officials'!P26</f>
        <v> </v>
      </c>
    </row>
    <row r="13" spans="1:20" s="49" customFormat="1" ht="9" customHeight="1">
      <c r="A13" s="51" t="s">
        <v>40</v>
      </c>
      <c r="B13" s="39">
        <f>IF($D13="","",VLOOKUP($D13,'[1]G14 Si Main Draw Prep'!$A$7:$P$70,15))</f>
        <v>0</v>
      </c>
      <c r="C13" s="39">
        <f>IF($D13="","",VLOOKUP($D13,'[1]G14 Si Main Draw Prep'!$A$7:$P$70,16))</f>
        <v>0</v>
      </c>
      <c r="D13" s="40">
        <v>49</v>
      </c>
      <c r="E13" s="39" t="str">
        <f>UPPER(IF($D13="","",VLOOKUP($D13,'[1]G14 Si Main Draw Prep'!$A$7:$P$70,2)))</f>
        <v>BYE</v>
      </c>
      <c r="F13" s="39">
        <f>IF($D13="","",VLOOKUP($D13,'[1]G14 Si Main Draw Prep'!$A$7:$P$70,3))</f>
        <v>0</v>
      </c>
      <c r="G13" s="39"/>
      <c r="H13" s="39">
        <f>IF($D13="","",VLOOKUP($D13,'[1]G14 Si Main Draw Prep'!$A$7:$P$70,4))</f>
        <v>0</v>
      </c>
      <c r="I13" s="142"/>
      <c r="J13" s="56" t="str">
        <f>UPPER(IF(OR(I14="a",I14="as"),E13,IF(OR(I14="b",I14="bs"),E14,)))</f>
        <v>ZUBKOVA</v>
      </c>
      <c r="K13" s="149"/>
      <c r="L13" s="43" t="s">
        <v>148</v>
      </c>
      <c r="M13" s="64"/>
      <c r="N13" s="64"/>
      <c r="O13" s="145"/>
      <c r="P13" s="64"/>
      <c r="Q13" s="64"/>
      <c r="R13" s="48"/>
      <c r="T13" s="57" t="str">
        <f>'[1]SetUp Officials'!P27</f>
        <v> </v>
      </c>
    </row>
    <row r="14" spans="1:20" s="49" customFormat="1" ht="9" customHeight="1">
      <c r="A14" s="38" t="s">
        <v>41</v>
      </c>
      <c r="B14" s="39" t="str">
        <f>IF($D14="","",VLOOKUP($D14,'[1]G14 Si Main Draw Prep'!$A$7:$P$70,15))</f>
        <v>DA</v>
      </c>
      <c r="C14" s="39">
        <f>IF($D14="","",VLOOKUP($D14,'[1]G14 Si Main Draw Prep'!$A$7:$P$70,16))</f>
        <v>227</v>
      </c>
      <c r="D14" s="40">
        <v>16</v>
      </c>
      <c r="E14" s="41" t="str">
        <f>UPPER(IF($D14="","",VLOOKUP($D14,'[1]G14 Si Main Draw Prep'!$A$7:$P$70,2)))</f>
        <v>ZUBKOVA</v>
      </c>
      <c r="F14" s="41" t="str">
        <f>IF($D14="","",VLOOKUP($D14,'[1]G14 Si Main Draw Prep'!$A$7:$P$70,3))</f>
        <v>Maria</v>
      </c>
      <c r="G14" s="41"/>
      <c r="H14" s="41" t="str">
        <f>IF($D14="","",VLOOKUP($D14,'[1]G14 Si Main Draw Prep'!$A$7:$P$70,4))</f>
        <v>RUS</v>
      </c>
      <c r="I14" s="143" t="s">
        <v>78</v>
      </c>
      <c r="J14" s="43"/>
      <c r="K14" s="64"/>
      <c r="L14" s="64"/>
      <c r="M14" s="150"/>
      <c r="N14" s="54" t="s">
        <v>16</v>
      </c>
      <c r="O14" s="62" t="s">
        <v>17</v>
      </c>
      <c r="P14" s="56" t="str">
        <f>UPPER(IF(OR(O14="a",O14="as"),N10,IF(OR(O14="b",O14="bs"),N18,)))</f>
        <v>KREJCIKOVA</v>
      </c>
      <c r="Q14" s="63"/>
      <c r="R14" s="48"/>
      <c r="T14" s="57" t="str">
        <f>'[1]SetUp Officials'!P28</f>
        <v> </v>
      </c>
    </row>
    <row r="15" spans="1:20" s="49" customFormat="1" ht="9" customHeight="1">
      <c r="A15" s="38" t="s">
        <v>79</v>
      </c>
      <c r="B15" s="39" t="str">
        <f>IF($D15="","",VLOOKUP($D15,'[1]G14 Si Main Draw Prep'!$A$7:$P$70,15))</f>
        <v>DA</v>
      </c>
      <c r="C15" s="39">
        <f>IF($D15="","",VLOOKUP($D15,'[1]G14 Si Main Draw Prep'!$A$7:$P$70,16))</f>
        <v>156</v>
      </c>
      <c r="D15" s="40">
        <v>11</v>
      </c>
      <c r="E15" s="41" t="str">
        <f>UPPER(IF($D15="","",VLOOKUP($D15,'[1]G14 Si Main Draw Prep'!$A$7:$P$70,2)))</f>
        <v>MATEKOVA</v>
      </c>
      <c r="F15" s="41" t="str">
        <f>IF($D15="","",VLOOKUP($D15,'[1]G14 Si Main Draw Prep'!$A$7:$P$70,3))</f>
        <v>Sandra</v>
      </c>
      <c r="G15" s="41"/>
      <c r="H15" s="41" t="str">
        <f>IF($D15="","",VLOOKUP($D15,'[1]G14 Si Main Draw Prep'!$A$7:$P$70,4))</f>
        <v>CZE</v>
      </c>
      <c r="I15" s="142"/>
      <c r="J15" s="56" t="str">
        <f>UPPER(IF(OR(I16="a",I16="as"),E15,IF(OR(I16="b",I16="bs"),E16,)))</f>
        <v>MATEKOVA</v>
      </c>
      <c r="K15" s="63"/>
      <c r="L15" s="64"/>
      <c r="M15" s="64"/>
      <c r="N15" s="64"/>
      <c r="O15" s="145"/>
      <c r="P15" s="43" t="s">
        <v>66</v>
      </c>
      <c r="Q15" s="145"/>
      <c r="R15" s="48"/>
      <c r="T15" s="57" t="str">
        <f>'[1]SetUp Officials'!P29</f>
        <v> </v>
      </c>
    </row>
    <row r="16" spans="1:20" s="49" customFormat="1" ht="9" customHeight="1" thickBot="1">
      <c r="A16" s="51" t="s">
        <v>80</v>
      </c>
      <c r="B16" s="39">
        <f>IF($D16="","",VLOOKUP($D16,'[1]G14 Si Main Draw Prep'!$A$7:$P$70,15))</f>
        <v>0</v>
      </c>
      <c r="C16" s="39">
        <f>IF($D16="","",VLOOKUP($D16,'[1]G14 Si Main Draw Prep'!$A$7:$P$70,16))</f>
        <v>0</v>
      </c>
      <c r="D16" s="40">
        <v>49</v>
      </c>
      <c r="E16" s="39" t="str">
        <f>UPPER(IF($D16="","",VLOOKUP($D16,'[1]G14 Si Main Draw Prep'!$A$7:$P$70,2)))</f>
        <v>BYE</v>
      </c>
      <c r="F16" s="39">
        <f>IF($D16="","",VLOOKUP($D16,'[1]G14 Si Main Draw Prep'!$A$7:$P$70,3))</f>
        <v>0</v>
      </c>
      <c r="G16" s="39"/>
      <c r="H16" s="39">
        <f>IF($D16="","",VLOOKUP($D16,'[1]G14 Si Main Draw Prep'!$A$7:$P$70,4))</f>
        <v>0</v>
      </c>
      <c r="I16" s="143" t="s">
        <v>17</v>
      </c>
      <c r="J16" s="43"/>
      <c r="K16" s="55" t="s">
        <v>17</v>
      </c>
      <c r="L16" s="56" t="str">
        <f>UPPER(IF(OR(K16="a",K16="as"),J15,IF(OR(K16="b",K16="bs"),J17,)))</f>
        <v>MATEKOVA</v>
      </c>
      <c r="M16" s="63"/>
      <c r="N16" s="64"/>
      <c r="O16" s="145"/>
      <c r="P16" s="64"/>
      <c r="Q16" s="145"/>
      <c r="R16" s="48"/>
      <c r="T16" s="73" t="str">
        <f>'[1]SetUp Officials'!P30</f>
        <v>None</v>
      </c>
    </row>
    <row r="17" spans="1:18" s="49" customFormat="1" ht="9" customHeight="1">
      <c r="A17" s="51" t="s">
        <v>81</v>
      </c>
      <c r="B17" s="39" t="str">
        <f>IF($D17="","",VLOOKUP($D17,'[1]G14 Si Main Draw Prep'!$A$7:$P$70,15))</f>
        <v>LL</v>
      </c>
      <c r="C17" s="39">
        <f>IF($D17="","",VLOOKUP($D17,'[1]G14 Si Main Draw Prep'!$A$7:$P$70,16))</f>
        <v>0</v>
      </c>
      <c r="D17" s="40">
        <v>47</v>
      </c>
      <c r="E17" s="39" t="str">
        <f>UPPER(IF($D17="","",VLOOKUP($D17,'[1]G14 Si Main Draw Prep'!$A$7:$P$70,2)))</f>
        <v>VOSECKA</v>
      </c>
      <c r="F17" s="39" t="str">
        <f>IF($D17="","",VLOOKUP($D17,'[1]G14 Si Main Draw Prep'!$A$7:$P$70,3))</f>
        <v>Andrea</v>
      </c>
      <c r="G17" s="39"/>
      <c r="H17" s="39" t="str">
        <f>IF($D17="","",VLOOKUP($D17,'[1]G14 Si Main Draw Prep'!$A$7:$P$70,4))</f>
        <v>CZE</v>
      </c>
      <c r="I17" s="142"/>
      <c r="J17" s="56" t="str">
        <f>UPPER(IF(OR(I18="a",I18="as"),E17,IF(OR(I18="b",I18="bs"),E18,)))</f>
        <v>VOSECKA</v>
      </c>
      <c r="K17" s="144"/>
      <c r="L17" s="43" t="s">
        <v>50</v>
      </c>
      <c r="M17" s="145"/>
      <c r="N17" s="64"/>
      <c r="O17" s="145"/>
      <c r="P17" s="64"/>
      <c r="Q17" s="145"/>
      <c r="R17" s="48"/>
    </row>
    <row r="18" spans="1:18" s="49" customFormat="1" ht="9" customHeight="1">
      <c r="A18" s="51" t="s">
        <v>82</v>
      </c>
      <c r="B18" s="39" t="str">
        <f>IF($D18="","",VLOOKUP($D18,'[1]G14 Si Main Draw Prep'!$A$7:$P$70,15))</f>
        <v>DA</v>
      </c>
      <c r="C18" s="39">
        <f>IF($D18="","",VLOOKUP($D18,'[1]G14 Si Main Draw Prep'!$A$7:$P$70,16))</f>
        <v>289</v>
      </c>
      <c r="D18" s="40">
        <v>20</v>
      </c>
      <c r="E18" s="39" t="str">
        <f>UPPER(IF($D18="","",VLOOKUP($D18,'[1]G14 Si Main Draw Prep'!$A$7:$P$70,2)))</f>
        <v>REIN</v>
      </c>
      <c r="F18" s="39" t="str">
        <f>IF($D18="","",VLOOKUP($D18,'[1]G14 Si Main Draw Prep'!$A$7:$P$70,3))</f>
        <v>Christina</v>
      </c>
      <c r="G18" s="39"/>
      <c r="H18" s="39" t="str">
        <f>IF($D18="","",VLOOKUP($D18,'[1]G14 Si Main Draw Prep'!$A$7:$P$70,4))</f>
        <v>GER</v>
      </c>
      <c r="I18" s="143" t="s">
        <v>18</v>
      </c>
      <c r="J18" s="43" t="s">
        <v>149</v>
      </c>
      <c r="K18" s="64"/>
      <c r="L18" s="54" t="s">
        <v>16</v>
      </c>
      <c r="M18" s="62" t="s">
        <v>78</v>
      </c>
      <c r="N18" s="56" t="str">
        <f>UPPER(IF(OR(M18="a",M18="as"),L16,IF(OR(M18="b",M18="bs"),L20,)))</f>
        <v>KOTELESOVA</v>
      </c>
      <c r="O18" s="149"/>
      <c r="P18" s="64"/>
      <c r="Q18" s="145"/>
      <c r="R18" s="48"/>
    </row>
    <row r="19" spans="1:18" s="49" customFormat="1" ht="9" customHeight="1">
      <c r="A19" s="51" t="s">
        <v>83</v>
      </c>
      <c r="B19" s="39" t="str">
        <f>IF($D19="","",VLOOKUP($D19,'[1]G14 Si Main Draw Prep'!$A$7:$P$70,15))</f>
        <v>DA</v>
      </c>
      <c r="C19" s="39">
        <f>IF($D19="","",VLOOKUP($D19,'[1]G14 Si Main Draw Prep'!$A$7:$P$70,16))</f>
        <v>376</v>
      </c>
      <c r="D19" s="40">
        <v>25</v>
      </c>
      <c r="E19" s="39" t="str">
        <f>UPPER(IF($D19="","",VLOOKUP($D19,'[1]G14 Si Main Draw Prep'!$A$7:$P$70,2)))</f>
        <v>SRAMKOVA</v>
      </c>
      <c r="F19" s="39" t="str">
        <f>IF($D19="","",VLOOKUP($D19,'[1]G14 Si Main Draw Prep'!$A$7:$P$70,3))</f>
        <v>Marta</v>
      </c>
      <c r="G19" s="39"/>
      <c r="H19" s="39" t="str">
        <f>IF($D19="","",VLOOKUP($D19,'[1]G14 Si Main Draw Prep'!$A$7:$P$70,4))</f>
        <v>SVK</v>
      </c>
      <c r="I19" s="142"/>
      <c r="J19" s="56" t="str">
        <f>UPPER(IF(OR(I20="a",I20="as"),E19,IF(OR(I20="b",I20="bs"),E20,)))</f>
        <v>SRAMKOVA</v>
      </c>
      <c r="K19" s="63"/>
      <c r="L19" s="146"/>
      <c r="M19" s="147"/>
      <c r="N19" s="43" t="s">
        <v>65</v>
      </c>
      <c r="O19" s="64"/>
      <c r="P19" s="64"/>
      <c r="Q19" s="145"/>
      <c r="R19" s="48"/>
    </row>
    <row r="20" spans="1:18" s="49" customFormat="1" ht="9" customHeight="1">
      <c r="A20" s="51" t="s">
        <v>84</v>
      </c>
      <c r="B20" s="39" t="str">
        <f>IF($D20="","",VLOOKUP($D20,'[1]G14 Si Main Draw Prep'!$A$7:$P$70,15))</f>
        <v>WC</v>
      </c>
      <c r="C20" s="39">
        <f>IF($D20="","",VLOOKUP($D20,'[1]G14 Si Main Draw Prep'!$A$7:$P$70,16))</f>
        <v>0</v>
      </c>
      <c r="D20" s="40">
        <v>44</v>
      </c>
      <c r="E20" s="39" t="str">
        <f>UPPER(IF($D20="","",VLOOKUP($D20,'[1]G14 Si Main Draw Prep'!$A$7:$P$70,2)))</f>
        <v>HALUZIKOVA</v>
      </c>
      <c r="F20" s="39" t="str">
        <f>IF($D20="","",VLOOKUP($D20,'[1]G14 Si Main Draw Prep'!$A$7:$P$70,3))</f>
        <v>Veronika</v>
      </c>
      <c r="G20" s="39"/>
      <c r="H20" s="39" t="str">
        <f>IF($D20="","",VLOOKUP($D20,'[1]G14 Si Main Draw Prep'!$A$7:$P$70,4))</f>
        <v>CZE</v>
      </c>
      <c r="I20" s="143" t="s">
        <v>18</v>
      </c>
      <c r="J20" s="43" t="s">
        <v>66</v>
      </c>
      <c r="K20" s="55" t="s">
        <v>78</v>
      </c>
      <c r="L20" s="56" t="str">
        <f>UPPER(IF(OR(K20="a",K20="as"),J19,IF(OR(K20="b",K20="bs"),J21,)))</f>
        <v>KOTELESOVA</v>
      </c>
      <c r="M20" s="148"/>
      <c r="N20" s="64"/>
      <c r="O20" s="64"/>
      <c r="P20" s="64"/>
      <c r="Q20" s="145"/>
      <c r="R20" s="48"/>
    </row>
    <row r="21" spans="1:18" s="49" customFormat="1" ht="9" customHeight="1">
      <c r="A21" s="51" t="s">
        <v>85</v>
      </c>
      <c r="B21" s="39">
        <f>IF($D21="","",VLOOKUP($D21,'[1]G14 Si Main Draw Prep'!$A$7:$P$70,15))</f>
        <v>0</v>
      </c>
      <c r="C21" s="39">
        <f>IF($D21="","",VLOOKUP($D21,'[1]G14 Si Main Draw Prep'!$A$7:$P$70,16))</f>
        <v>0</v>
      </c>
      <c r="D21" s="40">
        <v>49</v>
      </c>
      <c r="E21" s="39" t="str">
        <f>UPPER(IF($D21="","",VLOOKUP($D21,'[1]G14 Si Main Draw Prep'!$A$7:$P$70,2)))</f>
        <v>BYE</v>
      </c>
      <c r="F21" s="39">
        <f>IF($D21="","",VLOOKUP($D21,'[1]G14 Si Main Draw Prep'!$A$7:$P$70,3))</f>
        <v>0</v>
      </c>
      <c r="G21" s="39"/>
      <c r="H21" s="39">
        <f>IF($D21="","",VLOOKUP($D21,'[1]G14 Si Main Draw Prep'!$A$7:$P$70,4))</f>
        <v>0</v>
      </c>
      <c r="I21" s="142"/>
      <c r="J21" s="56" t="str">
        <f>UPPER(IF(OR(I22="a",I22="as"),E21,IF(OR(I22="b",I22="bs"),E22,)))</f>
        <v>KOTELESOVA</v>
      </c>
      <c r="K21" s="149"/>
      <c r="L21" s="43" t="s">
        <v>150</v>
      </c>
      <c r="M21" s="64"/>
      <c r="N21" s="64"/>
      <c r="O21" s="64"/>
      <c r="P21" s="64"/>
      <c r="Q21" s="145"/>
      <c r="R21" s="48"/>
    </row>
    <row r="22" spans="1:18" s="49" customFormat="1" ht="9" customHeight="1">
      <c r="A22" s="38" t="s">
        <v>86</v>
      </c>
      <c r="B22" s="39" t="str">
        <f>IF($D22="","",VLOOKUP($D22,'[1]G14 Si Main Draw Prep'!$A$7:$P$70,15))</f>
        <v>DA</v>
      </c>
      <c r="C22" s="39">
        <f>IF($D22="","",VLOOKUP($D22,'[1]G14 Si Main Draw Prep'!$A$7:$P$70,16))</f>
        <v>87</v>
      </c>
      <c r="D22" s="40">
        <v>8</v>
      </c>
      <c r="E22" s="41" t="str">
        <f>UPPER(IF($D22="","",VLOOKUP($D22,'[1]G14 Si Main Draw Prep'!$A$7:$P$70,2)))</f>
        <v>KOTELESOVA</v>
      </c>
      <c r="F22" s="41" t="str">
        <f>IF($D22="","",VLOOKUP($D22,'[1]G14 Si Main Draw Prep'!$A$7:$P$70,3))</f>
        <v>Barbora</v>
      </c>
      <c r="G22" s="41"/>
      <c r="H22" s="41" t="str">
        <f>IF($D22="","",VLOOKUP($D22,'[1]G14 Si Main Draw Prep'!$A$7:$P$70,4))</f>
        <v>SVK</v>
      </c>
      <c r="I22" s="143" t="s">
        <v>78</v>
      </c>
      <c r="J22" s="43"/>
      <c r="K22" s="64"/>
      <c r="L22" s="64"/>
      <c r="M22" s="150"/>
      <c r="N22" s="151" t="s">
        <v>87</v>
      </c>
      <c r="O22" s="152"/>
      <c r="P22" s="56" t="str">
        <f>UPPER(IF(OR(O23="a",O23="as"),P14,IF(OR(O23="b",O23="bs"),P30,)))</f>
        <v>KREJCIKOVA</v>
      </c>
      <c r="Q22" s="153"/>
      <c r="R22" s="48"/>
    </row>
    <row r="23" spans="1:18" s="49" customFormat="1" ht="9" customHeight="1">
      <c r="A23" s="38" t="s">
        <v>88</v>
      </c>
      <c r="B23" s="39" t="str">
        <f>IF($D23="","",VLOOKUP($D23,'[1]G14 Si Main Draw Prep'!$A$7:$P$70,15))</f>
        <v>DA</v>
      </c>
      <c r="C23" s="39">
        <f>IF($D23="","",VLOOKUP($D23,'[1]G14 Si Main Draw Prep'!$A$7:$P$70,16))</f>
        <v>56</v>
      </c>
      <c r="D23" s="40">
        <v>4</v>
      </c>
      <c r="E23" s="41" t="str">
        <f>UPPER(IF($D23="","",VLOOKUP($D23,'[1]G14 Si Main Draw Prep'!$A$7:$P$70,2)))</f>
        <v>MARGULIS</v>
      </c>
      <c r="F23" s="41" t="str">
        <f>IF($D23="","",VLOOKUP($D23,'[1]G14 Si Main Draw Prep'!$A$7:$P$70,3))</f>
        <v>Marina</v>
      </c>
      <c r="G23" s="41"/>
      <c r="H23" s="41" t="str">
        <f>IF($D23="","",VLOOKUP($D23,'[1]G14 Si Main Draw Prep'!$A$7:$P$70,4))</f>
        <v>RUS</v>
      </c>
      <c r="I23" s="142"/>
      <c r="J23" s="56" t="str">
        <f>UPPER(IF(OR(I24="a",I24="as"),E23,IF(OR(I24="b",I24="bs"),E24,)))</f>
        <v>MARGULIS</v>
      </c>
      <c r="K23" s="63"/>
      <c r="L23" s="64"/>
      <c r="M23" s="64"/>
      <c r="N23" s="54" t="s">
        <v>16</v>
      </c>
      <c r="O23" s="154" t="s">
        <v>17</v>
      </c>
      <c r="P23" s="43" t="s">
        <v>194</v>
      </c>
      <c r="Q23" s="155"/>
      <c r="R23" s="48"/>
    </row>
    <row r="24" spans="1:18" s="49" customFormat="1" ht="9" customHeight="1">
      <c r="A24" s="51" t="s">
        <v>89</v>
      </c>
      <c r="B24" s="39">
        <f>IF($D24="","",VLOOKUP($D24,'[1]G14 Si Main Draw Prep'!$A$7:$P$70,15))</f>
        <v>0</v>
      </c>
      <c r="C24" s="39">
        <f>IF($D24="","",VLOOKUP($D24,'[1]G14 Si Main Draw Prep'!$A$7:$P$70,16))</f>
        <v>0</v>
      </c>
      <c r="D24" s="40">
        <v>49</v>
      </c>
      <c r="E24" s="39" t="str">
        <f>UPPER(IF($D24="","",VLOOKUP($D24,'[1]G14 Si Main Draw Prep'!$A$7:$P$70,2)))</f>
        <v>BYE</v>
      </c>
      <c r="F24" s="39">
        <f>IF($D24="","",VLOOKUP($D24,'[1]G14 Si Main Draw Prep'!$A$7:$P$70,3))</f>
        <v>0</v>
      </c>
      <c r="G24" s="39"/>
      <c r="H24" s="39">
        <f>IF($D24="","",VLOOKUP($D24,'[1]G14 Si Main Draw Prep'!$A$7:$P$70,4))</f>
        <v>0</v>
      </c>
      <c r="I24" s="143" t="s">
        <v>17</v>
      </c>
      <c r="J24" s="43"/>
      <c r="K24" s="55" t="s">
        <v>17</v>
      </c>
      <c r="L24" s="56" t="str">
        <f>UPPER(IF(OR(K24="a",K24="as"),J23,IF(OR(K24="b",K24="bs"),J25,)))</f>
        <v>MARGULIS</v>
      </c>
      <c r="M24" s="63"/>
      <c r="N24" s="64"/>
      <c r="O24" s="64"/>
      <c r="P24" s="64"/>
      <c r="Q24" s="145"/>
      <c r="R24" s="48"/>
    </row>
    <row r="25" spans="1:18" s="49" customFormat="1" ht="9" customHeight="1">
      <c r="A25" s="51" t="s">
        <v>90</v>
      </c>
      <c r="B25" s="39" t="str">
        <f>IF($D25="","",VLOOKUP($D25,'[1]G14 Si Main Draw Prep'!$A$7:$P$70,15))</f>
        <v>WC</v>
      </c>
      <c r="C25" s="39">
        <f>IF($D25="","",VLOOKUP($D25,'[1]G14 Si Main Draw Prep'!$A$7:$P$70,16))</f>
        <v>0</v>
      </c>
      <c r="D25" s="40">
        <v>42</v>
      </c>
      <c r="E25" s="39" t="str">
        <f>UPPER(IF($D25="","",VLOOKUP($D25,'[1]G14 Si Main Draw Prep'!$A$7:$P$70,2)))</f>
        <v>BARILLOVA</v>
      </c>
      <c r="F25" s="39" t="str">
        <f>IF($D25="","",VLOOKUP($D25,'[1]G14 Si Main Draw Prep'!$A$7:$P$70,3))</f>
        <v>Claudia</v>
      </c>
      <c r="G25" s="39"/>
      <c r="H25" s="39" t="str">
        <f>IF($D25="","",VLOOKUP($D25,'[1]G14 Si Main Draw Prep'!$A$7:$P$70,4))</f>
        <v>SVK</v>
      </c>
      <c r="I25" s="142"/>
      <c r="J25" s="56" t="str">
        <f>UPPER(IF(OR(I26="a",I26="as"),E25,IF(OR(I26="b",I26="bs"),E26,)))</f>
        <v>MAYEROVA</v>
      </c>
      <c r="K25" s="144"/>
      <c r="L25" s="43" t="s">
        <v>148</v>
      </c>
      <c r="M25" s="145"/>
      <c r="N25" s="64"/>
      <c r="O25" s="64"/>
      <c r="P25" s="64"/>
      <c r="Q25" s="145"/>
      <c r="R25" s="48"/>
    </row>
    <row r="26" spans="1:18" s="49" customFormat="1" ht="9" customHeight="1">
      <c r="A26" s="51" t="s">
        <v>91</v>
      </c>
      <c r="B26" s="39" t="str">
        <f>IF($D26="","",VLOOKUP($D26,'[1]G14 Si Main Draw Prep'!$A$7:$P$70,15))</f>
        <v>DA</v>
      </c>
      <c r="C26" s="39">
        <f>IF($D26="","",VLOOKUP($D26,'[1]G14 Si Main Draw Prep'!$A$7:$P$70,16))</f>
        <v>0</v>
      </c>
      <c r="D26" s="40">
        <v>32</v>
      </c>
      <c r="E26" s="39" t="str">
        <f>UPPER(IF($D26="","",VLOOKUP($D26,'[1]G14 Si Main Draw Prep'!$A$7:$P$70,2)))</f>
        <v>MAYEROVA</v>
      </c>
      <c r="F26" s="39" t="str">
        <f>IF($D26="","",VLOOKUP($D26,'[1]G14 Si Main Draw Prep'!$A$7:$P$70,3))</f>
        <v>Marie</v>
      </c>
      <c r="G26" s="39"/>
      <c r="H26" s="39" t="str">
        <f>IF($D26="","",VLOOKUP($D26,'[1]G14 Si Main Draw Prep'!$A$7:$P$70,4))</f>
        <v>CZE</v>
      </c>
      <c r="I26" s="143" t="s">
        <v>51</v>
      </c>
      <c r="J26" s="43" t="s">
        <v>48</v>
      </c>
      <c r="K26" s="64"/>
      <c r="L26" s="54" t="s">
        <v>16</v>
      </c>
      <c r="M26" s="62" t="s">
        <v>17</v>
      </c>
      <c r="N26" s="56" t="str">
        <f>UPPER(IF(OR(M26="a",M26="as"),L24,IF(OR(M26="b",M26="bs"),L28,)))</f>
        <v>MARGULIS</v>
      </c>
      <c r="O26" s="63"/>
      <c r="P26" s="64"/>
      <c r="Q26" s="145"/>
      <c r="R26" s="48"/>
    </row>
    <row r="27" spans="1:18" s="49" customFormat="1" ht="9" customHeight="1">
      <c r="A27" s="51" t="s">
        <v>92</v>
      </c>
      <c r="B27" s="39" t="str">
        <f>IF($D27="","",VLOOKUP($D27,'[1]G14 Si Main Draw Prep'!$A$7:$P$70,15))</f>
        <v>DA</v>
      </c>
      <c r="C27" s="39">
        <f>IF($D27="","",VLOOKUP($D27,'[1]G14 Si Main Draw Prep'!$A$7:$P$70,16))</f>
        <v>250</v>
      </c>
      <c r="D27" s="40">
        <v>18</v>
      </c>
      <c r="E27" s="39" t="str">
        <f>UPPER(IF($D27="","",VLOOKUP($D27,'[1]G14 Si Main Draw Prep'!$A$7:$P$70,2)))</f>
        <v>ORAVKINOVA</v>
      </c>
      <c r="F27" s="39" t="str">
        <f>IF($D27="","",VLOOKUP($D27,'[1]G14 Si Main Draw Prep'!$A$7:$P$70,3))</f>
        <v>Nicole</v>
      </c>
      <c r="G27" s="39"/>
      <c r="H27" s="39" t="str">
        <f>IF($D27="","",VLOOKUP($D27,'[1]G14 Si Main Draw Prep'!$A$7:$P$70,4))</f>
        <v>SVK</v>
      </c>
      <c r="I27" s="142"/>
      <c r="J27" s="56" t="str">
        <f>UPPER(IF(OR(I28="a",I28="as"),E27,IF(OR(I28="b",I28="bs"),E28,)))</f>
        <v>ORAVKINOVA</v>
      </c>
      <c r="K27" s="63"/>
      <c r="L27" s="146"/>
      <c r="M27" s="147"/>
      <c r="N27" s="43" t="s">
        <v>49</v>
      </c>
      <c r="O27" s="145"/>
      <c r="P27" s="64"/>
      <c r="Q27" s="145"/>
      <c r="R27" s="48"/>
    </row>
    <row r="28" spans="1:18" s="49" customFormat="1" ht="9" customHeight="1">
      <c r="A28" s="51" t="s">
        <v>93</v>
      </c>
      <c r="B28" s="39" t="str">
        <f>IF($D28="","",VLOOKUP($D28,'[1]G14 Si Main Draw Prep'!$A$7:$P$70,15))</f>
        <v>WC</v>
      </c>
      <c r="C28" s="39">
        <f>IF($D28="","",VLOOKUP($D28,'[1]G14 Si Main Draw Prep'!$A$7:$P$70,16))</f>
        <v>518</v>
      </c>
      <c r="D28" s="40">
        <v>30</v>
      </c>
      <c r="E28" s="39" t="str">
        <f>UPPER(IF($D28="","",VLOOKUP($D28,'[1]G14 Si Main Draw Prep'!$A$7:$P$70,2)))</f>
        <v>ILLAVSKA</v>
      </c>
      <c r="F28" s="39" t="str">
        <f>IF($D28="","",VLOOKUP($D28,'[1]G14 Si Main Draw Prep'!$A$7:$P$70,3))</f>
        <v>Tereza</v>
      </c>
      <c r="G28" s="39"/>
      <c r="H28" s="39" t="str">
        <f>IF($D28="","",VLOOKUP($D28,'[1]G14 Si Main Draw Prep'!$A$7:$P$70,4))</f>
        <v>SVK</v>
      </c>
      <c r="I28" s="143" t="s">
        <v>18</v>
      </c>
      <c r="J28" s="43" t="s">
        <v>151</v>
      </c>
      <c r="K28" s="55" t="s">
        <v>18</v>
      </c>
      <c r="L28" s="56" t="str">
        <f>UPPER(IF(OR(K28="a",K28="as"),J27,IF(OR(K28="b",K28="bs"),J29,)))</f>
        <v>ORAVKINOVA</v>
      </c>
      <c r="M28" s="148"/>
      <c r="N28" s="64"/>
      <c r="O28" s="145"/>
      <c r="P28" s="64"/>
      <c r="Q28" s="145"/>
      <c r="R28" s="48"/>
    </row>
    <row r="29" spans="1:18" s="49" customFormat="1" ht="9" customHeight="1">
      <c r="A29" s="51" t="s">
        <v>94</v>
      </c>
      <c r="B29" s="39">
        <f>IF($D29="","",VLOOKUP($D29,'[1]G14 Si Main Draw Prep'!$A$7:$P$70,15))</f>
        <v>0</v>
      </c>
      <c r="C29" s="39">
        <f>IF($D29="","",VLOOKUP($D29,'[1]G14 Si Main Draw Prep'!$A$7:$P$70,16))</f>
        <v>0</v>
      </c>
      <c r="D29" s="40">
        <v>49</v>
      </c>
      <c r="E29" s="39" t="str">
        <f>UPPER(IF($D29="","",VLOOKUP($D29,'[1]G14 Si Main Draw Prep'!$A$7:$P$70,2)))</f>
        <v>BYE</v>
      </c>
      <c r="F29" s="39">
        <f>IF($D29="","",VLOOKUP($D29,'[1]G14 Si Main Draw Prep'!$A$7:$P$70,3))</f>
        <v>0</v>
      </c>
      <c r="G29" s="39"/>
      <c r="H29" s="39">
        <f>IF($D29="","",VLOOKUP($D29,'[1]G14 Si Main Draw Prep'!$A$7:$P$70,4))</f>
        <v>0</v>
      </c>
      <c r="I29" s="142"/>
      <c r="J29" s="56" t="str">
        <f>UPPER(IF(OR(I30="a",I30="as"),E29,IF(OR(I30="b",I30="bs"),E30,)))</f>
        <v>KUNCIKOVA</v>
      </c>
      <c r="K29" s="149"/>
      <c r="L29" s="43" t="s">
        <v>152</v>
      </c>
      <c r="M29" s="64"/>
      <c r="N29" s="64"/>
      <c r="O29" s="145"/>
      <c r="P29" s="64"/>
      <c r="Q29" s="145"/>
      <c r="R29" s="48"/>
    </row>
    <row r="30" spans="1:18" s="49" customFormat="1" ht="9" customHeight="1">
      <c r="A30" s="38" t="s">
        <v>95</v>
      </c>
      <c r="B30" s="39" t="str">
        <f>IF($D30="","",VLOOKUP($D30,'[1]G14 Si Main Draw Prep'!$A$7:$P$70,15))</f>
        <v>DA</v>
      </c>
      <c r="C30" s="39">
        <f>IF($D30="","",VLOOKUP($D30,'[1]G14 Si Main Draw Prep'!$A$7:$P$70,16))</f>
        <v>182</v>
      </c>
      <c r="D30" s="40">
        <v>14</v>
      </c>
      <c r="E30" s="41" t="str">
        <f>UPPER(IF($D30="","",VLOOKUP($D30,'[1]G14 Si Main Draw Prep'!$A$7:$P$70,2)))</f>
        <v>KUNCIKOVA</v>
      </c>
      <c r="F30" s="41" t="str">
        <f>IF($D30="","",VLOOKUP($D30,'[1]G14 Si Main Draw Prep'!$A$7:$P$70,3))</f>
        <v>Lenka</v>
      </c>
      <c r="G30" s="41"/>
      <c r="H30" s="41" t="str">
        <f>IF($D30="","",VLOOKUP($D30,'[1]G14 Si Main Draw Prep'!$A$7:$P$70,4))</f>
        <v>CZE</v>
      </c>
      <c r="I30" s="143" t="s">
        <v>78</v>
      </c>
      <c r="J30" s="43"/>
      <c r="K30" s="64"/>
      <c r="L30" s="64"/>
      <c r="M30" s="150"/>
      <c r="N30" s="54" t="s">
        <v>16</v>
      </c>
      <c r="O30" s="62" t="s">
        <v>51</v>
      </c>
      <c r="P30" s="56" t="str">
        <f>UPPER(IF(OR(O30="a",O30="as"),N26,IF(OR(O30="b",O30="bs"),N34,)))</f>
        <v>SCHWEINEROVA</v>
      </c>
      <c r="Q30" s="149"/>
      <c r="R30" s="48"/>
    </row>
    <row r="31" spans="1:18" s="49" customFormat="1" ht="9" customHeight="1">
      <c r="A31" s="38" t="s">
        <v>96</v>
      </c>
      <c r="B31" s="39" t="str">
        <f>IF($D31="","",VLOOKUP($D31,'[1]G14 Si Main Draw Prep'!$A$7:$P$70,15))</f>
        <v>DA</v>
      </c>
      <c r="C31" s="39">
        <f>IF($D31="","",VLOOKUP($D31,'[1]G14 Si Main Draw Prep'!$A$7:$P$70,16))</f>
        <v>133</v>
      </c>
      <c r="D31" s="40">
        <v>9</v>
      </c>
      <c r="E31" s="41" t="str">
        <f>UPPER(IF($D31="","",VLOOKUP($D31,'[1]G14 Si Main Draw Prep'!$A$7:$P$70,2)))</f>
        <v>STRAUME</v>
      </c>
      <c r="F31" s="41" t="str">
        <f>IF($D31="","",VLOOKUP($D31,'[1]G14 Si Main Draw Prep'!$A$7:$P$70,3))</f>
        <v>Madara</v>
      </c>
      <c r="G31" s="41"/>
      <c r="H31" s="41" t="str">
        <f>IF($D31="","",VLOOKUP($D31,'[1]G14 Si Main Draw Prep'!$A$7:$P$70,4))</f>
        <v>LAT</v>
      </c>
      <c r="I31" s="142"/>
      <c r="J31" s="56" t="str">
        <f>UPPER(IF(OR(I32="a",I32="as"),E31,IF(OR(I32="b",I32="bs"),E32,)))</f>
        <v>STRAUME</v>
      </c>
      <c r="K31" s="63"/>
      <c r="L31" s="64"/>
      <c r="M31" s="64"/>
      <c r="N31" s="64"/>
      <c r="O31" s="145"/>
      <c r="P31" s="43" t="s">
        <v>57</v>
      </c>
      <c r="Q31" s="64"/>
      <c r="R31" s="48"/>
    </row>
    <row r="32" spans="1:18" s="49" customFormat="1" ht="9" customHeight="1">
      <c r="A32" s="51" t="s">
        <v>97</v>
      </c>
      <c r="B32" s="39">
        <f>IF($D32="","",VLOOKUP($D32,'[1]G14 Si Main Draw Prep'!$A$7:$P$70,15))</f>
        <v>0</v>
      </c>
      <c r="C32" s="39">
        <f>IF($D32="","",VLOOKUP($D32,'[1]G14 Si Main Draw Prep'!$A$7:$P$70,16))</f>
        <v>0</v>
      </c>
      <c r="D32" s="40">
        <v>49</v>
      </c>
      <c r="E32" s="39" t="str">
        <f>UPPER(IF($D32="","",VLOOKUP($D32,'[1]G14 Si Main Draw Prep'!$A$7:$P$70,2)))</f>
        <v>BYE</v>
      </c>
      <c r="F32" s="39">
        <f>IF($D32="","",VLOOKUP($D32,'[1]G14 Si Main Draw Prep'!$A$7:$P$70,3))</f>
        <v>0</v>
      </c>
      <c r="G32" s="39"/>
      <c r="H32" s="39">
        <f>IF($D32="","",VLOOKUP($D32,'[1]G14 Si Main Draw Prep'!$A$7:$P$70,4))</f>
        <v>0</v>
      </c>
      <c r="I32" s="143" t="s">
        <v>17</v>
      </c>
      <c r="J32" s="43"/>
      <c r="K32" s="55" t="s">
        <v>17</v>
      </c>
      <c r="L32" s="56" t="str">
        <f>UPPER(IF(OR(K32="a",K32="as"),J31,IF(OR(K32="b",K32="bs"),J33,)))</f>
        <v>STRAUME</v>
      </c>
      <c r="M32" s="63"/>
      <c r="N32" s="64"/>
      <c r="O32" s="145"/>
      <c r="P32" s="64"/>
      <c r="Q32" s="64"/>
      <c r="R32" s="48"/>
    </row>
    <row r="33" spans="1:18" s="49" customFormat="1" ht="9" customHeight="1">
      <c r="A33" s="51" t="s">
        <v>98</v>
      </c>
      <c r="B33" s="39" t="str">
        <f>IF($D33="","",VLOOKUP($D33,'[1]G14 Si Main Draw Prep'!$A$7:$P$70,15))</f>
        <v>WC</v>
      </c>
      <c r="C33" s="39">
        <f>IF($D33="","",VLOOKUP($D33,'[1]G14 Si Main Draw Prep'!$A$7:$P$70,16))</f>
        <v>0</v>
      </c>
      <c r="D33" s="40">
        <v>43</v>
      </c>
      <c r="E33" s="39" t="str">
        <f>UPPER(IF($D33="","",VLOOKUP($D33,'[1]G14 Si Main Draw Prep'!$A$7:$P$70,2)))</f>
        <v>PILZOVA</v>
      </c>
      <c r="F33" s="39" t="str">
        <f>IF($D33="","",VLOOKUP($D33,'[1]G14 Si Main Draw Prep'!$A$7:$P$70,3))</f>
        <v>Tereza</v>
      </c>
      <c r="G33" s="39"/>
      <c r="H33" s="39" t="str">
        <f>IF($D33="","",VLOOKUP($D33,'[1]G14 Si Main Draw Prep'!$A$7:$P$70,4))</f>
        <v>CZE</v>
      </c>
      <c r="I33" s="142"/>
      <c r="J33" s="56" t="str">
        <f>UPPER(IF(OR(I34="a",I34="as"),E33,IF(OR(I34="b",I34="bs"),E34,)))</f>
        <v>SIOPACHA</v>
      </c>
      <c r="K33" s="144"/>
      <c r="L33" s="43" t="s">
        <v>66</v>
      </c>
      <c r="M33" s="145"/>
      <c r="N33" s="64"/>
      <c r="O33" s="145"/>
      <c r="P33" s="64"/>
      <c r="Q33" s="64"/>
      <c r="R33" s="48"/>
    </row>
    <row r="34" spans="1:18" s="49" customFormat="1" ht="9" customHeight="1">
      <c r="A34" s="51" t="s">
        <v>99</v>
      </c>
      <c r="B34" s="39" t="str">
        <f>IF($D34="","",VLOOKUP($D34,'[1]G14 Si Main Draw Prep'!$A$7:$P$70,15))</f>
        <v>Q</v>
      </c>
      <c r="C34" s="39">
        <f>IF($D34="","",VLOOKUP($D34,'[1]G14 Si Main Draw Prep'!$A$7:$P$70,16))</f>
        <v>0</v>
      </c>
      <c r="D34" s="40">
        <v>41</v>
      </c>
      <c r="E34" s="39" t="str">
        <f>UPPER(IF($D34="","",VLOOKUP($D34,'[1]G14 Si Main Draw Prep'!$A$7:$P$70,2)))</f>
        <v>SIOPACHA</v>
      </c>
      <c r="F34" s="39" t="str">
        <f>IF($D34="","",VLOOKUP($D34,'[1]G14 Si Main Draw Prep'!$A$7:$P$70,3))</f>
        <v>Maria</v>
      </c>
      <c r="G34" s="39"/>
      <c r="H34" s="39" t="str">
        <f>IF($D34="","",VLOOKUP($D34,'[1]G14 Si Main Draw Prep'!$A$7:$P$70,4))</f>
        <v>CYP</v>
      </c>
      <c r="I34" s="143" t="s">
        <v>51</v>
      </c>
      <c r="J34" s="43" t="s">
        <v>153</v>
      </c>
      <c r="K34" s="64"/>
      <c r="L34" s="54" t="s">
        <v>16</v>
      </c>
      <c r="M34" s="62" t="s">
        <v>51</v>
      </c>
      <c r="N34" s="56" t="str">
        <f>UPPER(IF(OR(M34="a",M34="as"),L32,IF(OR(M34="b",M34="bs"),L36,)))</f>
        <v>SCHWEINEROVA</v>
      </c>
      <c r="O34" s="149"/>
      <c r="P34" s="64"/>
      <c r="Q34" s="64"/>
      <c r="R34" s="48"/>
    </row>
    <row r="35" spans="1:18" s="49" customFormat="1" ht="9" customHeight="1">
      <c r="A35" s="51" t="s">
        <v>100</v>
      </c>
      <c r="B35" s="39" t="str">
        <f>IF($D35="","",VLOOKUP($D35,'[1]G14 Si Main Draw Prep'!$A$7:$P$70,15))</f>
        <v>DA</v>
      </c>
      <c r="C35" s="39">
        <f>IF($D35="","",VLOOKUP($D35,'[1]G14 Si Main Draw Prep'!$A$7:$P$70,16))</f>
        <v>0</v>
      </c>
      <c r="D35" s="40">
        <v>31</v>
      </c>
      <c r="E35" s="39" t="str">
        <f>UPPER(IF($D35="","",VLOOKUP($D35,'[1]G14 Si Main Draw Prep'!$A$7:$P$70,2)))</f>
        <v>SCHWEINEROVA</v>
      </c>
      <c r="F35" s="39" t="str">
        <f>IF($D35="","",VLOOKUP($D35,'[1]G14 Si Main Draw Prep'!$A$7:$P$70,3))</f>
        <v>Nikola</v>
      </c>
      <c r="G35" s="39"/>
      <c r="H35" s="39" t="str">
        <f>IF($D35="","",VLOOKUP($D35,'[1]G14 Si Main Draw Prep'!$A$7:$P$70,4))</f>
        <v>CZE</v>
      </c>
      <c r="I35" s="142"/>
      <c r="J35" s="56" t="str">
        <f>UPPER(IF(OR(I36="a",I36="as"),E35,IF(OR(I36="b",I36="bs"),E36,)))</f>
        <v>SCHWEINEROVA</v>
      </c>
      <c r="K35" s="63"/>
      <c r="L35" s="146"/>
      <c r="M35" s="147"/>
      <c r="N35" s="43" t="s">
        <v>48</v>
      </c>
      <c r="O35" s="64"/>
      <c r="P35" s="64"/>
      <c r="Q35" s="64"/>
      <c r="R35" s="48"/>
    </row>
    <row r="36" spans="1:18" s="49" customFormat="1" ht="9" customHeight="1">
      <c r="A36" s="51" t="s">
        <v>101</v>
      </c>
      <c r="B36" s="39" t="str">
        <f>IF($D36="","",VLOOKUP($D36,'[1]G14 Si Main Draw Prep'!$A$7:$P$70,15))</f>
        <v>LL</v>
      </c>
      <c r="C36" s="39">
        <f>IF($D36="","",VLOOKUP($D36,'[1]G14 Si Main Draw Prep'!$A$7:$P$70,16))</f>
        <v>0</v>
      </c>
      <c r="D36" s="40">
        <v>46</v>
      </c>
      <c r="E36" s="39" t="str">
        <f>UPPER(IF($D36="","",VLOOKUP($D36,'[1]G14 Si Main Draw Prep'!$A$7:$P$70,2)))</f>
        <v>LAGODA</v>
      </c>
      <c r="F36" s="39" t="str">
        <f>IF($D36="","",VLOOKUP($D36,'[1]G14 Si Main Draw Prep'!$A$7:$P$70,3))</f>
        <v>Kristina</v>
      </c>
      <c r="G36" s="39"/>
      <c r="H36" s="39" t="str">
        <f>IF($D36="","",VLOOKUP($D36,'[1]G14 Si Main Draw Prep'!$A$7:$P$70,4))</f>
        <v>RUS</v>
      </c>
      <c r="I36" s="143" t="s">
        <v>18</v>
      </c>
      <c r="J36" s="43" t="s">
        <v>154</v>
      </c>
      <c r="K36" s="55" t="s">
        <v>18</v>
      </c>
      <c r="L36" s="56" t="str">
        <f>UPPER(IF(OR(K36="a",K36="as"),J35,IF(OR(K36="b",K36="bs"),J37,)))</f>
        <v>SCHWEINEROVA</v>
      </c>
      <c r="M36" s="148"/>
      <c r="N36" s="156" t="s">
        <v>102</v>
      </c>
      <c r="O36" s="157"/>
      <c r="P36" s="156" t="s">
        <v>103</v>
      </c>
      <c r="Q36" s="157"/>
      <c r="R36" s="48"/>
    </row>
    <row r="37" spans="1:18" s="49" customFormat="1" ht="9" customHeight="1">
      <c r="A37" s="51" t="s">
        <v>104</v>
      </c>
      <c r="B37" s="39">
        <f>IF($D37="","",VLOOKUP($D37,'[1]G14 Si Main Draw Prep'!$A$7:$P$70,15))</f>
        <v>0</v>
      </c>
      <c r="C37" s="39">
        <f>IF($D37="","",VLOOKUP($D37,'[1]G14 Si Main Draw Prep'!$A$7:$P$70,16))</f>
        <v>0</v>
      </c>
      <c r="D37" s="40">
        <v>49</v>
      </c>
      <c r="E37" s="39" t="str">
        <f>UPPER(IF($D37="","",VLOOKUP($D37,'[1]G14 Si Main Draw Prep'!$A$7:$P$70,2)))</f>
        <v>BYE</v>
      </c>
      <c r="F37" s="39">
        <f>IF($D37="","",VLOOKUP($D37,'[1]G14 Si Main Draw Prep'!$A$7:$P$70,3))</f>
        <v>0</v>
      </c>
      <c r="G37" s="39"/>
      <c r="H37" s="39">
        <f>IF($D37="","",VLOOKUP($D37,'[1]G14 Si Main Draw Prep'!$A$7:$P$70,4))</f>
        <v>0</v>
      </c>
      <c r="I37" s="142"/>
      <c r="J37" s="56" t="str">
        <f>UPPER(IF(OR(I38="a",I38="as"),E37,IF(OR(I38="b",I38="bs"),E38,)))</f>
        <v>MARIKOVA</v>
      </c>
      <c r="K37" s="149"/>
      <c r="L37" s="43" t="s">
        <v>52</v>
      </c>
      <c r="M37" s="64"/>
      <c r="N37" s="158" t="str">
        <f>UPPER(IF(OR(O23="a",O23="as"),P14,IF(OR(O23="b",O23="bs"),P30,)))</f>
        <v>KREJCIKOVA</v>
      </c>
      <c r="O37" s="159"/>
      <c r="P37" s="156"/>
      <c r="Q37" s="157"/>
      <c r="R37" s="48"/>
    </row>
    <row r="38" spans="1:18" s="49" customFormat="1" ht="9" customHeight="1">
      <c r="A38" s="38" t="s">
        <v>105</v>
      </c>
      <c r="B38" s="39" t="str">
        <f>IF($D38="","",VLOOKUP($D38,'[1]G14 Si Main Draw Prep'!$A$7:$P$70,15))</f>
        <v>DA</v>
      </c>
      <c r="C38" s="39">
        <f>IF($D38="","",VLOOKUP($D38,'[1]G14 Si Main Draw Prep'!$A$7:$P$70,16))</f>
        <v>59</v>
      </c>
      <c r="D38" s="40">
        <v>5</v>
      </c>
      <c r="E38" s="41" t="str">
        <f>UPPER(IF($D38="","",VLOOKUP($D38,'[1]G14 Si Main Draw Prep'!$A$7:$P$70,2)))</f>
        <v>MARIKOVA</v>
      </c>
      <c r="F38" s="41" t="str">
        <f>IF($D38="","",VLOOKUP($D38,'[1]G14 Si Main Draw Prep'!$A$7:$P$70,3))</f>
        <v>Michaela</v>
      </c>
      <c r="G38" s="41"/>
      <c r="H38" s="41" t="str">
        <f>IF($D38="","",VLOOKUP($D38,'[1]G14 Si Main Draw Prep'!$A$7:$P$70,4))</f>
        <v>CZE</v>
      </c>
      <c r="I38" s="143" t="s">
        <v>78</v>
      </c>
      <c r="J38" s="43"/>
      <c r="K38" s="64"/>
      <c r="L38" s="64"/>
      <c r="M38" s="160"/>
      <c r="N38" s="161" t="s">
        <v>16</v>
      </c>
      <c r="O38" s="162" t="s">
        <v>17</v>
      </c>
      <c r="P38" s="158" t="str">
        <f>UPPER(IF(OR(O38="a",O38="as"),N37,IF(OR(O38="b",O38="bs"),N39,)))</f>
        <v>KREJCIKOVA</v>
      </c>
      <c r="Q38" s="159"/>
      <c r="R38" s="48"/>
    </row>
    <row r="39" spans="1:18" s="49" customFormat="1" ht="9" customHeight="1">
      <c r="A39" s="38" t="s">
        <v>106</v>
      </c>
      <c r="B39" s="39" t="str">
        <f>IF($D39="","",VLOOKUP($D39,'[1]G14 Si Main Draw Prep'!$A$7:$P$70,15))</f>
        <v>DA</v>
      </c>
      <c r="C39" s="39">
        <f>IF($D39="","",VLOOKUP($D39,'[1]G14 Si Main Draw Prep'!$A$7:$P$70,16))</f>
        <v>65</v>
      </c>
      <c r="D39" s="40">
        <v>6</v>
      </c>
      <c r="E39" s="41" t="str">
        <f>UPPER(IF($D39="","",VLOOKUP($D39,'[1]G14 Si Main Draw Prep'!$A$7:$P$70,2)))</f>
        <v>DVORAKOVA</v>
      </c>
      <c r="F39" s="41" t="str">
        <f>IF($D39="","",VLOOKUP($D39,'[1]G14 Si Main Draw Prep'!$A$7:$P$70,3))</f>
        <v>Aneta</v>
      </c>
      <c r="G39" s="41"/>
      <c r="H39" s="41" t="str">
        <f>IF($D39="","",VLOOKUP($D39,'[1]G14 Si Main Draw Prep'!$A$7:$P$70,4))</f>
        <v>CZE</v>
      </c>
      <c r="I39" s="142"/>
      <c r="J39" s="56" t="str">
        <f>UPPER(IF(OR(I40="a",I40="as"),E39,IF(OR(I40="b",I40="bs"),E40,)))</f>
        <v>DVORAKOVA</v>
      </c>
      <c r="K39" s="63"/>
      <c r="L39" s="64"/>
      <c r="M39" s="163"/>
      <c r="N39" s="158" t="str">
        <f>UPPER(IF(OR(O55="a",O55="as"),P46,IF(OR(O55="b",O55="bs"),P62,)))</f>
        <v>VAJDOVA</v>
      </c>
      <c r="O39" s="164"/>
      <c r="P39" s="157" t="s">
        <v>48</v>
      </c>
      <c r="Q39" s="157"/>
      <c r="R39" s="48"/>
    </row>
    <row r="40" spans="1:18" s="49" customFormat="1" ht="9" customHeight="1">
      <c r="A40" s="51" t="s">
        <v>107</v>
      </c>
      <c r="B40" s="39">
        <f>IF($D40="","",VLOOKUP($D40,'[1]G14 Si Main Draw Prep'!$A$7:$P$70,15))</f>
        <v>0</v>
      </c>
      <c r="C40" s="39">
        <f>IF($D40="","",VLOOKUP($D40,'[1]G14 Si Main Draw Prep'!$A$7:$P$70,16))</f>
        <v>0</v>
      </c>
      <c r="D40" s="40">
        <v>49</v>
      </c>
      <c r="E40" s="39" t="str">
        <f>UPPER(IF($D40="","",VLOOKUP($D40,'[1]G14 Si Main Draw Prep'!$A$7:$P$70,2)))</f>
        <v>BYE</v>
      </c>
      <c r="F40" s="39">
        <f>IF($D40="","",VLOOKUP($D40,'[1]G14 Si Main Draw Prep'!$A$7:$P$70,3))</f>
        <v>0</v>
      </c>
      <c r="G40" s="39"/>
      <c r="H40" s="39">
        <f>IF($D40="","",VLOOKUP($D40,'[1]G14 Si Main Draw Prep'!$A$7:$P$70,4))</f>
        <v>0</v>
      </c>
      <c r="I40" s="143" t="s">
        <v>17</v>
      </c>
      <c r="J40" s="43"/>
      <c r="K40" s="55" t="s">
        <v>17</v>
      </c>
      <c r="L40" s="56" t="str">
        <f>UPPER(IF(OR(K40="a",K40="as"),J39,IF(OR(K40="b",K40="bs"),J41,)))</f>
        <v>DVORAKOVA</v>
      </c>
      <c r="M40" s="63"/>
      <c r="N40" s="157"/>
      <c r="O40" s="157"/>
      <c r="P40" s="157"/>
      <c r="Q40" s="157"/>
      <c r="R40" s="48"/>
    </row>
    <row r="41" spans="1:18" s="49" customFormat="1" ht="9" customHeight="1">
      <c r="A41" s="51" t="s">
        <v>108</v>
      </c>
      <c r="B41" s="39" t="str">
        <f>IF($D41="","",VLOOKUP($D41,'[1]G14 Si Main Draw Prep'!$A$7:$P$70,15))</f>
        <v>Q</v>
      </c>
      <c r="C41" s="39">
        <f>IF($D41="","",VLOOKUP($D41,'[1]G14 Si Main Draw Prep'!$A$7:$P$70,16))</f>
        <v>0</v>
      </c>
      <c r="D41" s="40">
        <v>38</v>
      </c>
      <c r="E41" s="39" t="str">
        <f>UPPER(IF($D41="","",VLOOKUP($D41,'[1]G14 Si Main Draw Prep'!$A$7:$P$70,2)))</f>
        <v>SCHAUER</v>
      </c>
      <c r="F41" s="39" t="str">
        <f>IF($D41="","",VLOOKUP($D41,'[1]G14 Si Main Draw Prep'!$A$7:$P$70,3))</f>
        <v>Carmen</v>
      </c>
      <c r="G41" s="39"/>
      <c r="H41" s="39" t="str">
        <f>IF($D41="","",VLOOKUP($D41,'[1]G14 Si Main Draw Prep'!$A$7:$P$70,4))</f>
        <v>AUT</v>
      </c>
      <c r="I41" s="142"/>
      <c r="J41" s="56" t="str">
        <f>UPPER(IF(OR(I42="a",I42="as"),E41,IF(OR(I42="b",I42="bs"),E42,)))</f>
        <v>NAGEL</v>
      </c>
      <c r="K41" s="144"/>
      <c r="L41" s="43" t="s">
        <v>155</v>
      </c>
      <c r="M41" s="145"/>
      <c r="N41" s="157"/>
      <c r="O41" s="157"/>
      <c r="P41" s="157"/>
      <c r="Q41" s="157"/>
      <c r="R41" s="48"/>
    </row>
    <row r="42" spans="1:18" s="49" customFormat="1" ht="9" customHeight="1">
      <c r="A42" s="51" t="s">
        <v>109</v>
      </c>
      <c r="B42" s="39" t="str">
        <f>IF($D42="","",VLOOKUP($D42,'[1]G14 Si Main Draw Prep'!$A$7:$P$70,15))</f>
        <v>DA</v>
      </c>
      <c r="C42" s="39">
        <f>IF($D42="","",VLOOKUP($D42,'[1]G14 Si Main Draw Prep'!$A$7:$P$70,16))</f>
        <v>249</v>
      </c>
      <c r="D42" s="40">
        <v>17</v>
      </c>
      <c r="E42" s="39" t="str">
        <f>UPPER(IF($D42="","",VLOOKUP($D42,'[1]G14 Si Main Draw Prep'!$A$7:$P$70,2)))</f>
        <v>NAGEL</v>
      </c>
      <c r="F42" s="39" t="str">
        <f>IF($D42="","",VLOOKUP($D42,'[1]G14 Si Main Draw Prep'!$A$7:$P$70,3))</f>
        <v>Hannah</v>
      </c>
      <c r="G42" s="39"/>
      <c r="H42" s="39" t="str">
        <f>IF($D42="","",VLOOKUP($D42,'[1]G14 Si Main Draw Prep'!$A$7:$P$70,4))</f>
        <v>GER</v>
      </c>
      <c r="I42" s="143" t="s">
        <v>51</v>
      </c>
      <c r="J42" s="43" t="s">
        <v>156</v>
      </c>
      <c r="K42" s="64"/>
      <c r="L42" s="54" t="s">
        <v>16</v>
      </c>
      <c r="M42" s="62" t="s">
        <v>78</v>
      </c>
      <c r="N42" s="56" t="str">
        <f>UPPER(IF(OR(M42="a",M42="as"),L40,IF(OR(M42="b",M42="bs"),L44,)))</f>
        <v>RUTAROVA</v>
      </c>
      <c r="O42" s="63"/>
      <c r="P42" s="64"/>
      <c r="Q42" s="64"/>
      <c r="R42" s="48"/>
    </row>
    <row r="43" spans="1:18" s="49" customFormat="1" ht="9" customHeight="1">
      <c r="A43" s="51" t="s">
        <v>110</v>
      </c>
      <c r="B43" s="39" t="str">
        <f>IF($D43="","",VLOOKUP($D43,'[1]G14 Si Main Draw Prep'!$A$7:$P$70,15))</f>
        <v>DA</v>
      </c>
      <c r="C43" s="39">
        <f>IF($D43="","",VLOOKUP($D43,'[1]G14 Si Main Draw Prep'!$A$7:$P$70,16))</f>
        <v>367</v>
      </c>
      <c r="D43" s="40">
        <v>24</v>
      </c>
      <c r="E43" s="39" t="str">
        <f>UPPER(IF($D43="","",VLOOKUP($D43,'[1]G14 Si Main Draw Prep'!$A$7:$P$70,2)))</f>
        <v>LIMANSKAYA</v>
      </c>
      <c r="F43" s="39" t="str">
        <f>IF($D43="","",VLOOKUP($D43,'[1]G14 Si Main Draw Prep'!$A$7:$P$70,3))</f>
        <v>Maria</v>
      </c>
      <c r="G43" s="39"/>
      <c r="H43" s="39" t="str">
        <f>IF($D43="","",VLOOKUP($D43,'[1]G14 Si Main Draw Prep'!$A$7:$P$70,4))</f>
        <v>RUS</v>
      </c>
      <c r="I43" s="142"/>
      <c r="J43" s="56" t="str">
        <f>UPPER(IF(OR(I44="a",I44="as"),E43,IF(OR(I44="b",I44="bs"),E44,)))</f>
        <v>LIMANSKAYA</v>
      </c>
      <c r="K43" s="63"/>
      <c r="L43" s="146"/>
      <c r="M43" s="147"/>
      <c r="N43" s="43" t="s">
        <v>188</v>
      </c>
      <c r="O43" s="145"/>
      <c r="P43" s="64"/>
      <c r="Q43" s="64"/>
      <c r="R43" s="48"/>
    </row>
    <row r="44" spans="1:18" s="49" customFormat="1" ht="9" customHeight="1">
      <c r="A44" s="51" t="s">
        <v>111</v>
      </c>
      <c r="B44" s="39" t="str">
        <f>IF($D44="","",VLOOKUP($D44,'[1]G14 Si Main Draw Prep'!$A$7:$P$70,15))</f>
        <v>DA</v>
      </c>
      <c r="C44" s="39">
        <f>IF($D44="","",VLOOKUP($D44,'[1]G14 Si Main Draw Prep'!$A$7:$P$70,16))</f>
        <v>336</v>
      </c>
      <c r="D44" s="40">
        <v>22</v>
      </c>
      <c r="E44" s="39" t="str">
        <f>UPPER(IF($D44="","",VLOOKUP($D44,'[1]G14 Si Main Draw Prep'!$A$7:$P$70,2)))</f>
        <v>HADNADOVA</v>
      </c>
      <c r="F44" s="39" t="str">
        <f>IF($D44="","",VLOOKUP($D44,'[1]G14 Si Main Draw Prep'!$A$7:$P$70,3))</f>
        <v>Dominika</v>
      </c>
      <c r="G44" s="39"/>
      <c r="H44" s="39" t="str">
        <f>IF($D44="","",VLOOKUP($D44,'[1]G14 Si Main Draw Prep'!$A$7:$P$70,4))</f>
        <v>SVK</v>
      </c>
      <c r="I44" s="143" t="s">
        <v>18</v>
      </c>
      <c r="J44" s="43" t="s">
        <v>157</v>
      </c>
      <c r="K44" s="55" t="s">
        <v>78</v>
      </c>
      <c r="L44" s="56" t="str">
        <f>UPPER(IF(OR(K44="a",K44="as"),J43,IF(OR(K44="b",K44="bs"),J45,)))</f>
        <v>RUTAROVA</v>
      </c>
      <c r="M44" s="148"/>
      <c r="N44" s="64"/>
      <c r="O44" s="145"/>
      <c r="P44" s="64"/>
      <c r="Q44" s="64"/>
      <c r="R44" s="48"/>
    </row>
    <row r="45" spans="1:18" s="49" customFormat="1" ht="9" customHeight="1">
      <c r="A45" s="51" t="s">
        <v>112</v>
      </c>
      <c r="B45" s="39">
        <f>IF($D45="","",VLOOKUP($D45,'[1]G14 Si Main Draw Prep'!$A$7:$P$70,15))</f>
        <v>0</v>
      </c>
      <c r="C45" s="39">
        <f>IF($D45="","",VLOOKUP($D45,'[1]G14 Si Main Draw Prep'!$A$7:$P$70,16))</f>
        <v>0</v>
      </c>
      <c r="D45" s="40">
        <v>49</v>
      </c>
      <c r="E45" s="39" t="str">
        <f>UPPER(IF($D45="","",VLOOKUP($D45,'[1]G14 Si Main Draw Prep'!$A$7:$P$70,2)))</f>
        <v>BYE</v>
      </c>
      <c r="F45" s="39">
        <f>IF($D45="","",VLOOKUP($D45,'[1]G14 Si Main Draw Prep'!$A$7:$P$70,3))</f>
        <v>0</v>
      </c>
      <c r="G45" s="39"/>
      <c r="H45" s="39">
        <f>IF($D45="","",VLOOKUP($D45,'[1]G14 Si Main Draw Prep'!$A$7:$P$70,4))</f>
        <v>0</v>
      </c>
      <c r="I45" s="142"/>
      <c r="J45" s="56" t="str">
        <f>UPPER(IF(OR(I46="a",I46="as"),E45,IF(OR(I46="b",I46="bs"),E46,)))</f>
        <v>RUTAROVA</v>
      </c>
      <c r="K45" s="149"/>
      <c r="L45" s="43" t="s">
        <v>65</v>
      </c>
      <c r="M45" s="64"/>
      <c r="N45" s="64"/>
      <c r="O45" s="145"/>
      <c r="P45" s="64"/>
      <c r="Q45" s="64"/>
      <c r="R45" s="48"/>
    </row>
    <row r="46" spans="1:18" s="49" customFormat="1" ht="9" customHeight="1">
      <c r="A46" s="38" t="s">
        <v>113</v>
      </c>
      <c r="B46" s="39" t="str">
        <f>IF($D46="","",VLOOKUP($D46,'[1]G14 Si Main Draw Prep'!$A$7:$P$70,15))</f>
        <v>DA</v>
      </c>
      <c r="C46" s="39">
        <f>IF($D46="","",VLOOKUP($D46,'[1]G14 Si Main Draw Prep'!$A$7:$P$70,16))</f>
        <v>172</v>
      </c>
      <c r="D46" s="40">
        <v>12</v>
      </c>
      <c r="E46" s="41" t="str">
        <f>UPPER(IF($D46="","",VLOOKUP($D46,'[1]G14 Si Main Draw Prep'!$A$7:$P$70,2)))</f>
        <v>RUTAROVA</v>
      </c>
      <c r="F46" s="41" t="str">
        <f>IF($D46="","",VLOOKUP($D46,'[1]G14 Si Main Draw Prep'!$A$7:$P$70,3))</f>
        <v>Eva</v>
      </c>
      <c r="G46" s="41"/>
      <c r="H46" s="41" t="str">
        <f>IF($D46="","",VLOOKUP($D46,'[1]G14 Si Main Draw Prep'!$A$7:$P$70,4))</f>
        <v>CZE</v>
      </c>
      <c r="I46" s="143" t="s">
        <v>78</v>
      </c>
      <c r="J46" s="43"/>
      <c r="K46" s="64"/>
      <c r="L46" s="64"/>
      <c r="M46" s="150"/>
      <c r="N46" s="54" t="s">
        <v>16</v>
      </c>
      <c r="O46" s="62" t="s">
        <v>17</v>
      </c>
      <c r="P46" s="56" t="str">
        <f>UPPER(IF(OR(O46="a",O46="as"),N42,IF(OR(O46="b",O46="bs"),N50,)))</f>
        <v>RUTAROVA</v>
      </c>
      <c r="Q46" s="63"/>
      <c r="R46" s="48"/>
    </row>
    <row r="47" spans="1:18" s="49" customFormat="1" ht="9" customHeight="1">
      <c r="A47" s="38" t="s">
        <v>114</v>
      </c>
      <c r="B47" s="39" t="str">
        <f>IF($D47="","",VLOOKUP($D47,'[1]G14 Si Main Draw Prep'!$A$7:$P$70,15))</f>
        <v>DA</v>
      </c>
      <c r="C47" s="39">
        <f>IF($D47="","",VLOOKUP($D47,'[1]G14 Si Main Draw Prep'!$A$7:$P$70,16))</f>
        <v>200</v>
      </c>
      <c r="D47" s="40">
        <v>15</v>
      </c>
      <c r="E47" s="41" t="str">
        <f>UPPER(IF($D47="","",VLOOKUP($D47,'[1]G14 Si Main Draw Prep'!$A$7:$P$70,2)))</f>
        <v>HERCEGOVA</v>
      </c>
      <c r="F47" s="41" t="str">
        <f>IF($D47="","",VLOOKUP($D47,'[1]G14 Si Main Draw Prep'!$A$7:$P$70,3))</f>
        <v>Linda</v>
      </c>
      <c r="G47" s="41"/>
      <c r="H47" s="41" t="str">
        <f>IF($D47="","",VLOOKUP($D47,'[1]G14 Si Main Draw Prep'!$A$7:$P$70,4))</f>
        <v>SVK</v>
      </c>
      <c r="I47" s="142"/>
      <c r="J47" s="56" t="str">
        <f>UPPER(IF(OR(I48="a",I48="as"),E47,IF(OR(I48="b",I48="bs"),E48,)))</f>
        <v>HERCEGOVA</v>
      </c>
      <c r="K47" s="63"/>
      <c r="L47" s="64"/>
      <c r="M47" s="64"/>
      <c r="N47" s="64"/>
      <c r="O47" s="145"/>
      <c r="P47" s="43" t="s">
        <v>203</v>
      </c>
      <c r="Q47" s="145"/>
      <c r="R47" s="48"/>
    </row>
    <row r="48" spans="1:18" s="49" customFormat="1" ht="9" customHeight="1">
      <c r="A48" s="51" t="s">
        <v>115</v>
      </c>
      <c r="B48" s="39">
        <f>IF($D48="","",VLOOKUP($D48,'[1]G14 Si Main Draw Prep'!$A$7:$P$70,15))</f>
        <v>0</v>
      </c>
      <c r="C48" s="39">
        <f>IF($D48="","",VLOOKUP($D48,'[1]G14 Si Main Draw Prep'!$A$7:$P$70,16))</f>
        <v>0</v>
      </c>
      <c r="D48" s="40">
        <v>49</v>
      </c>
      <c r="E48" s="39" t="str">
        <f>UPPER(IF($D48="","",VLOOKUP($D48,'[1]G14 Si Main Draw Prep'!$A$7:$P$70,2)))</f>
        <v>BYE</v>
      </c>
      <c r="F48" s="39">
        <f>IF($D48="","",VLOOKUP($D48,'[1]G14 Si Main Draw Prep'!$A$7:$P$70,3))</f>
        <v>0</v>
      </c>
      <c r="G48" s="39"/>
      <c r="H48" s="39">
        <f>IF($D48="","",VLOOKUP($D48,'[1]G14 Si Main Draw Prep'!$A$7:$P$70,4))</f>
        <v>0</v>
      </c>
      <c r="I48" s="143" t="s">
        <v>17</v>
      </c>
      <c r="J48" s="43"/>
      <c r="K48" s="55" t="s">
        <v>51</v>
      </c>
      <c r="L48" s="56" t="str">
        <f>UPPER(IF(OR(K48="a",K48="as"),J47,IF(OR(K48="b",K48="bs"),J49,)))</f>
        <v>FRISOVA</v>
      </c>
      <c r="M48" s="63"/>
      <c r="N48" s="64"/>
      <c r="O48" s="145"/>
      <c r="P48" s="64"/>
      <c r="Q48" s="145"/>
      <c r="R48" s="48"/>
    </row>
    <row r="49" spans="1:18" s="49" customFormat="1" ht="9" customHeight="1">
      <c r="A49" s="51" t="s">
        <v>116</v>
      </c>
      <c r="B49" s="39" t="str">
        <f>IF($D49="","",VLOOKUP($D49,'[1]G14 Si Main Draw Prep'!$A$7:$P$70,15))</f>
        <v>DA</v>
      </c>
      <c r="C49" s="39">
        <f>IF($D49="","",VLOOKUP($D49,'[1]G14 Si Main Draw Prep'!$A$7:$P$70,16))</f>
        <v>376</v>
      </c>
      <c r="D49" s="40">
        <v>26</v>
      </c>
      <c r="E49" s="39" t="str">
        <f>UPPER(IF($D49="","",VLOOKUP($D49,'[1]G14 Si Main Draw Prep'!$A$7:$P$70,2)))</f>
        <v>FRISOVA</v>
      </c>
      <c r="F49" s="39" t="str">
        <f>IF($D49="","",VLOOKUP($D49,'[1]G14 Si Main Draw Prep'!$A$7:$P$70,3))</f>
        <v>Pavla</v>
      </c>
      <c r="G49" s="39"/>
      <c r="H49" s="39" t="str">
        <f>IF($D49="","",VLOOKUP($D49,'[1]G14 Si Main Draw Prep'!$A$7:$P$70,4))</f>
        <v>SVK</v>
      </c>
      <c r="I49" s="142"/>
      <c r="J49" s="56" t="str">
        <f>UPPER(IF(OR(I50="a",I50="as"),E49,IF(OR(I50="b",I50="bs"),E50,)))</f>
        <v>FRISOVA</v>
      </c>
      <c r="K49" s="144"/>
      <c r="L49" s="43" t="s">
        <v>72</v>
      </c>
      <c r="M49" s="145"/>
      <c r="N49" s="64"/>
      <c r="O49" s="145"/>
      <c r="P49" s="64"/>
      <c r="Q49" s="145"/>
      <c r="R49" s="48"/>
    </row>
    <row r="50" spans="1:18" s="49" customFormat="1" ht="9" customHeight="1">
      <c r="A50" s="51" t="s">
        <v>117</v>
      </c>
      <c r="B50" s="39" t="str">
        <f>IF($D50="","",VLOOKUP($D50,'[1]G14 Si Main Draw Prep'!$A$7:$P$70,15))</f>
        <v>DA</v>
      </c>
      <c r="C50" s="39">
        <f>IF($D50="","",VLOOKUP($D50,'[1]G14 Si Main Draw Prep'!$A$7:$P$70,16))</f>
        <v>367</v>
      </c>
      <c r="D50" s="40">
        <v>23</v>
      </c>
      <c r="E50" s="39" t="str">
        <f>UPPER(IF($D50="","",VLOOKUP($D50,'[1]G14 Si Main Draw Prep'!$A$7:$P$70,2)))</f>
        <v>CVACKOVA</v>
      </c>
      <c r="F50" s="39" t="str">
        <f>IF($D50="","",VLOOKUP($D50,'[1]G14 Si Main Draw Prep'!$A$7:$P$70,3))</f>
        <v>Natalie</v>
      </c>
      <c r="G50" s="39"/>
      <c r="H50" s="39" t="str">
        <f>IF($D50="","",VLOOKUP($D50,'[1]G14 Si Main Draw Prep'!$A$7:$P$70,4))</f>
        <v>CZE</v>
      </c>
      <c r="I50" s="143" t="s">
        <v>18</v>
      </c>
      <c r="J50" s="43" t="s">
        <v>158</v>
      </c>
      <c r="K50" s="64"/>
      <c r="L50" s="54" t="s">
        <v>16</v>
      </c>
      <c r="M50" s="62" t="s">
        <v>78</v>
      </c>
      <c r="N50" s="56" t="str">
        <f>UPPER(IF(OR(M50="a",M50="as"),L48,IF(OR(M50="b",M50="bs"),L52,)))</f>
        <v>SAKKARI</v>
      </c>
      <c r="O50" s="149"/>
      <c r="P50" s="64"/>
      <c r="Q50" s="145"/>
      <c r="R50" s="48"/>
    </row>
    <row r="51" spans="1:18" s="49" customFormat="1" ht="9" customHeight="1">
      <c r="A51" s="51" t="s">
        <v>118</v>
      </c>
      <c r="B51" s="39" t="str">
        <f>IF($D51="","",VLOOKUP($D51,'[1]G14 Si Main Draw Prep'!$A$7:$P$70,15))</f>
        <v>Q</v>
      </c>
      <c r="C51" s="39">
        <f>IF($D51="","",VLOOKUP($D51,'[1]G14 Si Main Draw Prep'!$A$7:$P$70,16))</f>
        <v>0</v>
      </c>
      <c r="D51" s="40">
        <v>37</v>
      </c>
      <c r="E51" s="39" t="str">
        <f>UPPER(IF($D51="","",VLOOKUP($D51,'[1]G14 Si Main Draw Prep'!$A$7:$P$70,2)))</f>
        <v>NEPIMACHOVA</v>
      </c>
      <c r="F51" s="39" t="str">
        <f>IF($D51="","",VLOOKUP($D51,'[1]G14 Si Main Draw Prep'!$A$7:$P$70,3))</f>
        <v>Diana</v>
      </c>
      <c r="G51" s="39"/>
      <c r="H51" s="39" t="str">
        <f>IF($D51="","",VLOOKUP($D51,'[1]G14 Si Main Draw Prep'!$A$7:$P$70,4))</f>
        <v>CZE</v>
      </c>
      <c r="I51" s="142"/>
      <c r="J51" s="56" t="str">
        <f>UPPER(IF(OR(I52="a",I52="as"),E51,IF(OR(I52="b",I52="bs"),E52,)))</f>
        <v>NEPIMACHOVA</v>
      </c>
      <c r="K51" s="63"/>
      <c r="L51" s="146"/>
      <c r="M51" s="147"/>
      <c r="N51" s="43" t="s">
        <v>189</v>
      </c>
      <c r="O51" s="64"/>
      <c r="P51" s="64"/>
      <c r="Q51" s="145"/>
      <c r="R51" s="48"/>
    </row>
    <row r="52" spans="1:18" s="49" customFormat="1" ht="9" customHeight="1">
      <c r="A52" s="51" t="s">
        <v>119</v>
      </c>
      <c r="B52" s="39" t="str">
        <f>IF($D52="","",VLOOKUP($D52,'[1]G14 Si Main Draw Prep'!$A$7:$P$70,15))</f>
        <v>DA</v>
      </c>
      <c r="C52" s="39">
        <f>IF($D52="","",VLOOKUP($D52,'[1]G14 Si Main Draw Prep'!$A$7:$P$70,16))</f>
        <v>0</v>
      </c>
      <c r="D52" s="40">
        <v>33</v>
      </c>
      <c r="E52" s="39" t="str">
        <f>UPPER(IF($D52="","",VLOOKUP($D52,'[1]G14 Si Main Draw Prep'!$A$7:$P$70,2)))</f>
        <v>MELOUNOVA</v>
      </c>
      <c r="F52" s="39" t="str">
        <f>IF($D52="","",VLOOKUP($D52,'[1]G14 Si Main Draw Prep'!$A$7:$P$70,3))</f>
        <v>Petra</v>
      </c>
      <c r="G52" s="39"/>
      <c r="H52" s="39" t="str">
        <f>IF($D52="","",VLOOKUP($D52,'[1]G14 Si Main Draw Prep'!$A$7:$P$70,4))</f>
        <v>CZE</v>
      </c>
      <c r="I52" s="143" t="s">
        <v>18</v>
      </c>
      <c r="J52" s="43" t="s">
        <v>61</v>
      </c>
      <c r="K52" s="55" t="s">
        <v>78</v>
      </c>
      <c r="L52" s="56" t="str">
        <f>UPPER(IF(OR(K52="a",K52="as"),J51,IF(OR(K52="b",K52="bs"),J53,)))</f>
        <v>SAKKARI</v>
      </c>
      <c r="M52" s="148"/>
      <c r="N52" s="64"/>
      <c r="O52" s="64"/>
      <c r="P52" s="64"/>
      <c r="Q52" s="145"/>
      <c r="R52" s="48"/>
    </row>
    <row r="53" spans="1:18" s="49" customFormat="1" ht="9" customHeight="1">
      <c r="A53" s="51" t="s">
        <v>120</v>
      </c>
      <c r="B53" s="39">
        <f>IF($D53="","",VLOOKUP($D53,'[1]G14 Si Main Draw Prep'!$A$7:$P$70,15))</f>
        <v>0</v>
      </c>
      <c r="C53" s="39">
        <f>IF($D53="","",VLOOKUP($D53,'[1]G14 Si Main Draw Prep'!$A$7:$P$70,16))</f>
        <v>0</v>
      </c>
      <c r="D53" s="40">
        <v>49</v>
      </c>
      <c r="E53" s="39" t="str">
        <f>UPPER(IF($D53="","",VLOOKUP($D53,'[1]G14 Si Main Draw Prep'!$A$7:$P$70,2)))</f>
        <v>BYE</v>
      </c>
      <c r="F53" s="39">
        <f>IF($D53="","",VLOOKUP($D53,'[1]G14 Si Main Draw Prep'!$A$7:$P$70,3))</f>
        <v>0</v>
      </c>
      <c r="G53" s="39"/>
      <c r="H53" s="39">
        <f>IF($D53="","",VLOOKUP($D53,'[1]G14 Si Main Draw Prep'!$A$7:$P$70,4))</f>
        <v>0</v>
      </c>
      <c r="I53" s="142"/>
      <c r="J53" s="56" t="str">
        <f>UPPER(IF(OR(I54="a",I54="as"),E53,IF(OR(I54="b",I54="bs"),E54,)))</f>
        <v>SAKKARI</v>
      </c>
      <c r="K53" s="149"/>
      <c r="L53" s="43" t="s">
        <v>190</v>
      </c>
      <c r="M53" s="64"/>
      <c r="N53" s="64"/>
      <c r="O53" s="64"/>
      <c r="P53" s="64"/>
      <c r="Q53" s="145"/>
      <c r="R53" s="48"/>
    </row>
    <row r="54" spans="1:18" s="49" customFormat="1" ht="9" customHeight="1">
      <c r="A54" s="38" t="s">
        <v>121</v>
      </c>
      <c r="B54" s="39" t="str">
        <f>IF($D54="","",VLOOKUP($D54,'[1]G14 Si Main Draw Prep'!$A$7:$P$70,15))</f>
        <v>DA</v>
      </c>
      <c r="C54" s="39">
        <f>IF($D54="","",VLOOKUP($D54,'[1]G14 Si Main Draw Prep'!$A$7:$P$70,16))</f>
        <v>49</v>
      </c>
      <c r="D54" s="40">
        <v>3</v>
      </c>
      <c r="E54" s="41" t="str">
        <f>UPPER(IF($D54="","",VLOOKUP($D54,'[1]G14 Si Main Draw Prep'!$A$7:$P$70,2)))</f>
        <v>SAKKARI</v>
      </c>
      <c r="F54" s="41" t="str">
        <f>IF($D54="","",VLOOKUP($D54,'[1]G14 Si Main Draw Prep'!$A$7:$P$70,3))</f>
        <v>Maria</v>
      </c>
      <c r="G54" s="41"/>
      <c r="H54" s="41" t="str">
        <f>IF($D54="","",VLOOKUP($D54,'[1]G14 Si Main Draw Prep'!$A$7:$P$70,4))</f>
        <v>GRE</v>
      </c>
      <c r="I54" s="143" t="s">
        <v>78</v>
      </c>
      <c r="J54" s="43"/>
      <c r="K54" s="64"/>
      <c r="L54" s="64"/>
      <c r="M54" s="150"/>
      <c r="N54" s="151" t="s">
        <v>122</v>
      </c>
      <c r="O54" s="152"/>
      <c r="P54" s="56" t="str">
        <f>UPPER(IF(OR(O55="a",O55="as"),P46,IF(OR(O55="b",O55="bs"),P62,)))</f>
        <v>VAJDOVA</v>
      </c>
      <c r="Q54" s="153"/>
      <c r="R54" s="48"/>
    </row>
    <row r="55" spans="1:18" s="49" customFormat="1" ht="9" customHeight="1">
      <c r="A55" s="38" t="s">
        <v>123</v>
      </c>
      <c r="B55" s="39" t="str">
        <f>IF($D55="","",VLOOKUP($D55,'[1]G14 Si Main Draw Prep'!$A$7:$P$70,15))</f>
        <v>DA</v>
      </c>
      <c r="C55" s="39">
        <f>IF($D55="","",VLOOKUP($D55,'[1]G14 Si Main Draw Prep'!$A$7:$P$70,16))</f>
        <v>71</v>
      </c>
      <c r="D55" s="40">
        <v>7</v>
      </c>
      <c r="E55" s="41" t="str">
        <f>UPPER(IF($D55="","",VLOOKUP($D55,'[1]G14 Si Main Draw Prep'!$A$7:$P$70,2)))</f>
        <v>VAJDOVA</v>
      </c>
      <c r="F55" s="41" t="str">
        <f>IF($D55="","",VLOOKUP($D55,'[1]G14 Si Main Draw Prep'!$A$7:$P$70,3))</f>
        <v>Natalia</v>
      </c>
      <c r="G55" s="41"/>
      <c r="H55" s="41" t="str">
        <f>IF($D55="","",VLOOKUP($D55,'[1]G14 Si Main Draw Prep'!$A$7:$P$70,4))</f>
        <v>SVK</v>
      </c>
      <c r="I55" s="142"/>
      <c r="J55" s="56" t="str">
        <f>UPPER(IF(OR(I56="a",I56="as"),E55,IF(OR(I56="b",I56="bs"),E56,)))</f>
        <v>VAJDOVA</v>
      </c>
      <c r="K55" s="63"/>
      <c r="L55" s="64"/>
      <c r="M55" s="64"/>
      <c r="N55" s="54" t="s">
        <v>16</v>
      </c>
      <c r="O55" s="154" t="s">
        <v>78</v>
      </c>
      <c r="P55" s="43" t="s">
        <v>209</v>
      </c>
      <c r="Q55" s="155"/>
      <c r="R55" s="48"/>
    </row>
    <row r="56" spans="1:18" s="49" customFormat="1" ht="9" customHeight="1">
      <c r="A56" s="51" t="s">
        <v>124</v>
      </c>
      <c r="B56" s="39">
        <f>IF($D56="","",VLOOKUP($D56,'[1]G14 Si Main Draw Prep'!$A$7:$P$70,15))</f>
        <v>0</v>
      </c>
      <c r="C56" s="39">
        <f>IF($D56="","",VLOOKUP($D56,'[1]G14 Si Main Draw Prep'!$A$7:$P$70,16))</f>
        <v>0</v>
      </c>
      <c r="D56" s="40">
        <v>49</v>
      </c>
      <c r="E56" s="39" t="str">
        <f>UPPER(IF($D56="","",VLOOKUP($D56,'[1]G14 Si Main Draw Prep'!$A$7:$P$70,2)))</f>
        <v>BYE</v>
      </c>
      <c r="F56" s="39">
        <f>IF($D56="","",VLOOKUP($D56,'[1]G14 Si Main Draw Prep'!$A$7:$P$70,3))</f>
        <v>0</v>
      </c>
      <c r="G56" s="39"/>
      <c r="H56" s="39">
        <f>IF($D56="","",VLOOKUP($D56,'[1]G14 Si Main Draw Prep'!$A$7:$P$70,4))</f>
        <v>0</v>
      </c>
      <c r="I56" s="143" t="s">
        <v>17</v>
      </c>
      <c r="J56" s="43"/>
      <c r="K56" s="55" t="s">
        <v>17</v>
      </c>
      <c r="L56" s="56" t="str">
        <f>UPPER(IF(OR(K56="a",K56="as"),J55,IF(OR(K56="b",K56="bs"),J57,)))</f>
        <v>VAJDOVA</v>
      </c>
      <c r="M56" s="63"/>
      <c r="N56" s="64"/>
      <c r="O56" s="64"/>
      <c r="P56" s="64"/>
      <c r="Q56" s="145"/>
      <c r="R56" s="48"/>
    </row>
    <row r="57" spans="1:18" s="49" customFormat="1" ht="9" customHeight="1">
      <c r="A57" s="51" t="s">
        <v>125</v>
      </c>
      <c r="B57" s="39" t="str">
        <f>IF($D57="","",VLOOKUP($D57,'[1]G14 Si Main Draw Prep'!$A$7:$P$70,15))</f>
        <v>Q</v>
      </c>
      <c r="C57" s="39">
        <f>IF($D57="","",VLOOKUP($D57,'[1]G14 Si Main Draw Prep'!$A$7:$P$70,16))</f>
        <v>376</v>
      </c>
      <c r="D57" s="40">
        <v>27</v>
      </c>
      <c r="E57" s="39" t="str">
        <f>UPPER(IF($D57="","",VLOOKUP($D57,'[1]G14 Si Main Draw Prep'!$A$7:$P$70,2)))</f>
        <v>PIROK</v>
      </c>
      <c r="F57" s="39" t="str">
        <f>IF($D57="","",VLOOKUP($D57,'[1]G14 Si Main Draw Prep'!$A$7:$P$70,3))</f>
        <v>Alexa</v>
      </c>
      <c r="G57" s="39"/>
      <c r="H57" s="39" t="str">
        <f>IF($D57="","",VLOOKUP($D57,'[1]G14 Si Main Draw Prep'!$A$7:$P$70,4))</f>
        <v>HUN</v>
      </c>
      <c r="I57" s="142"/>
      <c r="J57" s="56" t="str">
        <f>UPPER(IF(OR(I58="a",I58="as"),E57,IF(OR(I58="b",I58="bs"),E58,)))</f>
        <v>BURICOVA</v>
      </c>
      <c r="K57" s="144"/>
      <c r="L57" s="43" t="s">
        <v>61</v>
      </c>
      <c r="M57" s="145"/>
      <c r="N57" s="64"/>
      <c r="O57" s="64"/>
      <c r="P57" s="64"/>
      <c r="Q57" s="145"/>
      <c r="R57" s="48"/>
    </row>
    <row r="58" spans="1:18" s="49" customFormat="1" ht="9" customHeight="1">
      <c r="A58" s="51" t="s">
        <v>126</v>
      </c>
      <c r="B58" s="39" t="str">
        <f>IF($D58="","",VLOOKUP($D58,'[1]G14 Si Main Draw Prep'!$A$7:$P$70,15))</f>
        <v>DA</v>
      </c>
      <c r="C58" s="39">
        <f>IF($D58="","",VLOOKUP($D58,'[1]G14 Si Main Draw Prep'!$A$7:$P$70,16))</f>
        <v>0</v>
      </c>
      <c r="D58" s="40">
        <v>35</v>
      </c>
      <c r="E58" s="39" t="str">
        <f>UPPER(IF($D58="","",VLOOKUP($D58,'[1]G14 Si Main Draw Prep'!$A$7:$P$70,2)))</f>
        <v>BURICOVA</v>
      </c>
      <c r="F58" s="39" t="str">
        <f>IF($D58="","",VLOOKUP($D58,'[1]G14 Si Main Draw Prep'!$A$7:$P$70,3))</f>
        <v>Veronika</v>
      </c>
      <c r="G58" s="39"/>
      <c r="H58" s="39" t="str">
        <f>IF($D58="","",VLOOKUP($D58,'[1]G14 Si Main Draw Prep'!$A$7:$P$70,4))</f>
        <v>CZE</v>
      </c>
      <c r="I58" s="143" t="s">
        <v>51</v>
      </c>
      <c r="J58" s="43"/>
      <c r="K58" s="64"/>
      <c r="L58" s="54" t="s">
        <v>16</v>
      </c>
      <c r="M58" s="62" t="s">
        <v>17</v>
      </c>
      <c r="N58" s="56" t="str">
        <f>UPPER(IF(OR(M58="a",M58="as"),L56,IF(OR(M58="b",M58="bs"),L60,)))</f>
        <v>VAJDOVA</v>
      </c>
      <c r="O58" s="63"/>
      <c r="P58" s="64"/>
      <c r="Q58" s="145"/>
      <c r="R58" s="48"/>
    </row>
    <row r="59" spans="1:18" s="49" customFormat="1" ht="9" customHeight="1">
      <c r="A59" s="51" t="s">
        <v>127</v>
      </c>
      <c r="B59" s="39" t="str">
        <f>IF($D59="","",VLOOKUP($D59,'[1]G14 Si Main Draw Prep'!$A$7:$P$70,15))</f>
        <v>Q</v>
      </c>
      <c r="C59" s="39">
        <f>IF($D59="","",VLOOKUP($D59,'[1]G14 Si Main Draw Prep'!$A$7:$P$70,16))</f>
        <v>0</v>
      </c>
      <c r="D59" s="40">
        <v>36</v>
      </c>
      <c r="E59" s="39" t="str">
        <f>UPPER(IF($D59="","",VLOOKUP($D59,'[1]G14 Si Main Draw Prep'!$A$7:$P$70,2)))</f>
        <v>UBELHOR</v>
      </c>
      <c r="F59" s="39" t="str">
        <f>IF($D59="","",VLOOKUP($D59,'[1]G14 Si Main Draw Prep'!$A$7:$P$70,3))</f>
        <v>Caroline</v>
      </c>
      <c r="G59" s="39"/>
      <c r="H59" s="39" t="str">
        <f>IF($D59="","",VLOOKUP($D59,'[1]G14 Si Main Draw Prep'!$A$7:$P$70,4))</f>
        <v>GER</v>
      </c>
      <c r="I59" s="142"/>
      <c r="J59" s="56" t="str">
        <f>UPPER(IF(OR(I60="a",I60="as"),E59,IF(OR(I60="b",I60="bs"),E60,)))</f>
        <v>SLAVICKOVA</v>
      </c>
      <c r="K59" s="63"/>
      <c r="L59" s="146"/>
      <c r="M59" s="147"/>
      <c r="N59" s="43" t="s">
        <v>191</v>
      </c>
      <c r="O59" s="145"/>
      <c r="P59" s="64"/>
      <c r="Q59" s="145"/>
      <c r="R59" s="48"/>
    </row>
    <row r="60" spans="1:18" s="49" customFormat="1" ht="9" customHeight="1">
      <c r="A60" s="51" t="s">
        <v>128</v>
      </c>
      <c r="B60" s="39" t="str">
        <f>IF($D60="","",VLOOKUP($D60,'[1]G14 Si Main Draw Prep'!$A$7:$P$70,15))</f>
        <v>Q</v>
      </c>
      <c r="C60" s="39">
        <f>IF($D60="","",VLOOKUP($D60,'[1]G14 Si Main Draw Prep'!$A$7:$P$70,16))</f>
        <v>416</v>
      </c>
      <c r="D60" s="40">
        <v>28</v>
      </c>
      <c r="E60" s="39" t="str">
        <f>UPPER(IF($D60="","",VLOOKUP($D60,'[1]G14 Si Main Draw Prep'!$A$7:$P$70,2)))</f>
        <v>SLAVICKOVA</v>
      </c>
      <c r="F60" s="39" t="str">
        <f>IF($D60="","",VLOOKUP($D60,'[1]G14 Si Main Draw Prep'!$A$7:$P$70,3))</f>
        <v>Marketa</v>
      </c>
      <c r="G60" s="39"/>
      <c r="H60" s="39" t="str">
        <f>IF($D60="","",VLOOKUP($D60,'[1]G14 Si Main Draw Prep'!$A$7:$P$70,4))</f>
        <v>CZE</v>
      </c>
      <c r="I60" s="143" t="s">
        <v>51</v>
      </c>
      <c r="J60" s="43" t="s">
        <v>159</v>
      </c>
      <c r="K60" s="55" t="s">
        <v>18</v>
      </c>
      <c r="L60" s="56" t="str">
        <f>UPPER(IF(OR(K60="a",K60="as"),J59,IF(OR(K60="b",K60="bs"),J61,)))</f>
        <v>SLAVICKOVA</v>
      </c>
      <c r="M60" s="148"/>
      <c r="N60" s="64"/>
      <c r="O60" s="145"/>
      <c r="P60" s="64"/>
      <c r="Q60" s="145"/>
      <c r="R60" s="48"/>
    </row>
    <row r="61" spans="1:18" s="49" customFormat="1" ht="9" customHeight="1">
      <c r="A61" s="51" t="s">
        <v>129</v>
      </c>
      <c r="B61" s="39">
        <f>IF($D61="","",VLOOKUP($D61,'[1]G14 Si Main Draw Prep'!$A$7:$P$70,15))</f>
        <v>0</v>
      </c>
      <c r="C61" s="39">
        <f>IF($D61="","",VLOOKUP($D61,'[1]G14 Si Main Draw Prep'!$A$7:$P$70,16))</f>
        <v>0</v>
      </c>
      <c r="D61" s="40">
        <v>49</v>
      </c>
      <c r="E61" s="39" t="str">
        <f>UPPER(IF($D61="","",VLOOKUP($D61,'[1]G14 Si Main Draw Prep'!$A$7:$P$70,2)))</f>
        <v>BYE</v>
      </c>
      <c r="F61" s="39">
        <f>IF($D61="","",VLOOKUP($D61,'[1]G14 Si Main Draw Prep'!$A$7:$P$70,3))</f>
        <v>0</v>
      </c>
      <c r="G61" s="39"/>
      <c r="H61" s="39">
        <f>IF($D61="","",VLOOKUP($D61,'[1]G14 Si Main Draw Prep'!$A$7:$P$70,4))</f>
        <v>0</v>
      </c>
      <c r="I61" s="142"/>
      <c r="J61" s="56" t="str">
        <f>UPPER(IF(OR(I62="a",I62="as"),E61,IF(OR(I62="b",I62="bs"),E62,)))</f>
        <v>FLINK</v>
      </c>
      <c r="K61" s="149"/>
      <c r="L61" s="43" t="s">
        <v>57</v>
      </c>
      <c r="M61" s="64"/>
      <c r="N61" s="64"/>
      <c r="O61" s="145"/>
      <c r="P61" s="64"/>
      <c r="Q61" s="145"/>
      <c r="R61" s="48"/>
    </row>
    <row r="62" spans="1:18" s="49" customFormat="1" ht="9" customHeight="1">
      <c r="A62" s="38" t="s">
        <v>130</v>
      </c>
      <c r="B62" s="39" t="str">
        <f>IF($D62="","",VLOOKUP($D62,'[1]G14 Si Main Draw Prep'!$A$7:$P$70,15))</f>
        <v>DA</v>
      </c>
      <c r="C62" s="39">
        <f>IF($D62="","",VLOOKUP($D62,'[1]G14 Si Main Draw Prep'!$A$7:$P$70,16))</f>
        <v>137</v>
      </c>
      <c r="D62" s="40">
        <v>10</v>
      </c>
      <c r="E62" s="41" t="str">
        <f>UPPER(IF($D62="","",VLOOKUP($D62,'[1]G14 Si Main Draw Prep'!$A$7:$P$70,2)))</f>
        <v>FLINK</v>
      </c>
      <c r="F62" s="41" t="str">
        <f>IF($D62="","",VLOOKUP($D62,'[1]G14 Si Main Draw Prep'!$A$7:$P$70,3))</f>
        <v>Varvara</v>
      </c>
      <c r="G62" s="41"/>
      <c r="H62" s="41" t="str">
        <f>IF($D62="","",VLOOKUP($D62,'[1]G14 Si Main Draw Prep'!$A$7:$P$70,4))</f>
        <v>RUS</v>
      </c>
      <c r="I62" s="143" t="s">
        <v>78</v>
      </c>
      <c r="J62" s="43"/>
      <c r="K62" s="64"/>
      <c r="L62" s="64"/>
      <c r="M62" s="150"/>
      <c r="N62" s="54" t="s">
        <v>16</v>
      </c>
      <c r="O62" s="62" t="s">
        <v>17</v>
      </c>
      <c r="P62" s="56" t="str">
        <f>UPPER(IF(OR(O62="a",O62="as"),N58,IF(OR(O62="b",O62="bs"),N66,)))</f>
        <v>VAJDOVA</v>
      </c>
      <c r="Q62" s="149"/>
      <c r="R62" s="48"/>
    </row>
    <row r="63" spans="1:18" s="49" customFormat="1" ht="9" customHeight="1">
      <c r="A63" s="38" t="s">
        <v>131</v>
      </c>
      <c r="B63" s="39" t="str">
        <f>IF($D63="","",VLOOKUP($D63,'[1]G14 Si Main Draw Prep'!$A$7:$P$70,15))</f>
        <v>DA</v>
      </c>
      <c r="C63" s="39">
        <f>IF($D63="","",VLOOKUP($D63,'[1]G14 Si Main Draw Prep'!$A$7:$P$70,16))</f>
        <v>174</v>
      </c>
      <c r="D63" s="40">
        <v>13</v>
      </c>
      <c r="E63" s="41" t="str">
        <f>UPPER(IF($D63="","",VLOOKUP($D63,'[1]G14 Si Main Draw Prep'!$A$7:$P$70,2)))</f>
        <v>AKINNIBI</v>
      </c>
      <c r="F63" s="41" t="str">
        <f>IF($D63="","",VLOOKUP($D63,'[1]G14 Si Main Draw Prep'!$A$7:$P$70,3))</f>
        <v>Kyra</v>
      </c>
      <c r="G63" s="41"/>
      <c r="H63" s="41" t="str">
        <f>IF($D63="","",VLOOKUP($D63,'[1]G14 Si Main Draw Prep'!$A$7:$P$70,4))</f>
        <v>GBR</v>
      </c>
      <c r="I63" s="142"/>
      <c r="J63" s="56" t="str">
        <f>UPPER(IF(OR(I64="a",I64="as"),E63,IF(OR(I64="b",I64="bs"),E64,)))</f>
        <v>AKINNIBI</v>
      </c>
      <c r="K63" s="63"/>
      <c r="L63" s="64"/>
      <c r="M63" s="64"/>
      <c r="N63" s="64"/>
      <c r="O63" s="145"/>
      <c r="P63" s="43" t="s">
        <v>49</v>
      </c>
      <c r="Q63" s="64"/>
      <c r="R63" s="48"/>
    </row>
    <row r="64" spans="1:18" s="49" customFormat="1" ht="9" customHeight="1">
      <c r="A64" s="51" t="s">
        <v>132</v>
      </c>
      <c r="B64" s="39">
        <f>IF($D64="","",VLOOKUP($D64,'[1]G14 Si Main Draw Prep'!$A$7:$P$70,15))</f>
        <v>0</v>
      </c>
      <c r="C64" s="39">
        <f>IF($D64="","",VLOOKUP($D64,'[1]G14 Si Main Draw Prep'!$A$7:$P$70,16))</f>
        <v>0</v>
      </c>
      <c r="D64" s="40">
        <v>49</v>
      </c>
      <c r="E64" s="39" t="str">
        <f>UPPER(IF($D64="","",VLOOKUP($D64,'[1]G14 Si Main Draw Prep'!$A$7:$P$70,2)))</f>
        <v>BYE</v>
      </c>
      <c r="F64" s="39">
        <f>IF($D64="","",VLOOKUP($D64,'[1]G14 Si Main Draw Prep'!$A$7:$P$70,3))</f>
        <v>0</v>
      </c>
      <c r="G64" s="39"/>
      <c r="H64" s="39">
        <f>IF($D64="","",VLOOKUP($D64,'[1]G14 Si Main Draw Prep'!$A$7:$P$70,4))</f>
        <v>0</v>
      </c>
      <c r="I64" s="143" t="s">
        <v>17</v>
      </c>
      <c r="J64" s="43"/>
      <c r="K64" s="55" t="s">
        <v>51</v>
      </c>
      <c r="L64" s="56" t="str">
        <f>UPPER(IF(OR(K64="a",K64="as"),J63,IF(OR(K64="b",K64="bs"),J65,)))</f>
        <v>PLECITA</v>
      </c>
      <c r="M64" s="63"/>
      <c r="N64" s="64"/>
      <c r="O64" s="145"/>
      <c r="P64" s="64"/>
      <c r="Q64" s="64"/>
      <c r="R64" s="48"/>
    </row>
    <row r="65" spans="1:18" s="49" customFormat="1" ht="9" customHeight="1">
      <c r="A65" s="51" t="s">
        <v>133</v>
      </c>
      <c r="B65" s="39" t="str">
        <f>IF($D65="","",VLOOKUP($D65,'[1]G14 Si Main Draw Prep'!$A$7:$P$70,15))</f>
        <v>DA</v>
      </c>
      <c r="C65" s="39">
        <f>IF($D65="","",VLOOKUP($D65,'[1]G14 Si Main Draw Prep'!$A$7:$P$70,16))</f>
        <v>0</v>
      </c>
      <c r="D65" s="40">
        <v>34</v>
      </c>
      <c r="E65" s="39" t="str">
        <f>UPPER(IF($D65="","",VLOOKUP($D65,'[1]G14 Si Main Draw Prep'!$A$7:$P$70,2)))</f>
        <v>PLECITA</v>
      </c>
      <c r="F65" s="39" t="str">
        <f>IF($D65="","",VLOOKUP($D65,'[1]G14 Si Main Draw Prep'!$A$7:$P$70,3))</f>
        <v>Andrea</v>
      </c>
      <c r="G65" s="39"/>
      <c r="H65" s="39" t="str">
        <f>IF($D65="","",VLOOKUP($D65,'[1]G14 Si Main Draw Prep'!$A$7:$P$70,4))</f>
        <v>CZE</v>
      </c>
      <c r="I65" s="142"/>
      <c r="J65" s="56" t="str">
        <f>UPPER(IF(OR(I66="a",I66="as"),E65,IF(OR(I66="b",I66="bs"),E66,)))</f>
        <v>PLECITA</v>
      </c>
      <c r="K65" s="144"/>
      <c r="L65" s="43" t="s">
        <v>160</v>
      </c>
      <c r="M65" s="145"/>
      <c r="N65" s="64"/>
      <c r="O65" s="145"/>
      <c r="P65" s="64"/>
      <c r="Q65" s="64"/>
      <c r="R65" s="48"/>
    </row>
    <row r="66" spans="1:18" s="49" customFormat="1" ht="9" customHeight="1">
      <c r="A66" s="51" t="s">
        <v>134</v>
      </c>
      <c r="B66" s="39" t="str">
        <f>IF($D66="","",VLOOKUP($D66,'[1]G14 Si Main Draw Prep'!$A$7:$P$70,15))</f>
        <v>LL</v>
      </c>
      <c r="C66" s="39">
        <f>IF($D66="","",VLOOKUP($D66,'[1]G14 Si Main Draw Prep'!$A$7:$P$70,16))</f>
        <v>0</v>
      </c>
      <c r="D66" s="40">
        <v>48</v>
      </c>
      <c r="E66" s="39" t="str">
        <f>UPPER(IF($D66="","",VLOOKUP($D66,'[1]G14 Si Main Draw Prep'!$A$7:$P$70,2)))</f>
        <v>KREJCIKOVA</v>
      </c>
      <c r="F66" s="39" t="str">
        <f>IF($D66="","",VLOOKUP($D66,'[1]G14 Si Main Draw Prep'!$A$7:$P$70,3))</f>
        <v>Johana</v>
      </c>
      <c r="G66" s="39"/>
      <c r="H66" s="39" t="str">
        <f>IF($D66="","",VLOOKUP($D66,'[1]G14 Si Main Draw Prep'!$A$7:$P$70,4))</f>
        <v>CZE</v>
      </c>
      <c r="I66" s="143" t="s">
        <v>18</v>
      </c>
      <c r="J66" s="43" t="s">
        <v>161</v>
      </c>
      <c r="K66" s="64"/>
      <c r="L66" s="54" t="s">
        <v>16</v>
      </c>
      <c r="M66" s="62" t="s">
        <v>78</v>
      </c>
      <c r="N66" s="56" t="str">
        <f>UPPER(IF(OR(M66="a",M66="as"),L64,IF(OR(M66="b",M66="bs"),L68,)))</f>
        <v>MARTINOVSKA</v>
      </c>
      <c r="O66" s="149"/>
      <c r="P66" s="64"/>
      <c r="Q66" s="64"/>
      <c r="R66" s="48"/>
    </row>
    <row r="67" spans="1:18" s="49" customFormat="1" ht="9" customHeight="1">
      <c r="A67" s="51" t="s">
        <v>135</v>
      </c>
      <c r="B67" s="39" t="str">
        <f>IF($D67="","",VLOOKUP($D67,'[1]G14 Si Main Draw Prep'!$A$7:$P$70,15))</f>
        <v>DA</v>
      </c>
      <c r="C67" s="39">
        <f>IF($D67="","",VLOOKUP($D67,'[1]G14 Si Main Draw Prep'!$A$7:$P$70,16))</f>
        <v>319</v>
      </c>
      <c r="D67" s="40">
        <v>21</v>
      </c>
      <c r="E67" s="39" t="str">
        <f>UPPER(IF($D67="","",VLOOKUP($D67,'[1]G14 Si Main Draw Prep'!$A$7:$P$70,2)))</f>
        <v>ROUCKOVA</v>
      </c>
      <c r="F67" s="39" t="str">
        <f>IF($D67="","",VLOOKUP($D67,'[1]G14 Si Main Draw Prep'!$A$7:$P$70,3))</f>
        <v>Kristyna</v>
      </c>
      <c r="G67" s="39"/>
      <c r="H67" s="39" t="str">
        <f>IF($D67="","",VLOOKUP($D67,'[1]G14 Si Main Draw Prep'!$A$7:$P$70,4))</f>
        <v>CZE</v>
      </c>
      <c r="I67" s="142"/>
      <c r="J67" s="56" t="str">
        <f>UPPER(IF(OR(I68="a",I68="as"),E67,IF(OR(I68="b",I68="bs"),E68,)))</f>
        <v>ROUCKOVA</v>
      </c>
      <c r="K67" s="63"/>
      <c r="L67" s="146"/>
      <c r="M67" s="147"/>
      <c r="N67" s="43" t="s">
        <v>192</v>
      </c>
      <c r="O67" s="64"/>
      <c r="P67" s="64"/>
      <c r="Q67" s="64"/>
      <c r="R67" s="48"/>
    </row>
    <row r="68" spans="1:18" s="49" customFormat="1" ht="9" customHeight="1">
      <c r="A68" s="51" t="s">
        <v>136</v>
      </c>
      <c r="B68" s="39" t="str">
        <f>IF($D68="","",VLOOKUP($D68,'[1]G14 Si Main Draw Prep'!$A$7:$P$70,15))</f>
        <v>Q</v>
      </c>
      <c r="C68" s="39">
        <f>IF($D68="","",VLOOKUP($D68,'[1]G14 Si Main Draw Prep'!$A$7:$P$70,16))</f>
        <v>0</v>
      </c>
      <c r="D68" s="40">
        <v>40</v>
      </c>
      <c r="E68" s="39" t="str">
        <f>UPPER(IF($D68="","",VLOOKUP($D68,'[1]G14 Si Main Draw Prep'!$A$7:$P$70,2)))</f>
        <v>VOŘÍŠKOVÁ</v>
      </c>
      <c r="F68" s="39" t="str">
        <f>IF($D68="","",VLOOKUP($D68,'[1]G14 Si Main Draw Prep'!$A$7:$P$70,3))</f>
        <v>Klára</v>
      </c>
      <c r="G68" s="39"/>
      <c r="H68" s="39" t="str">
        <f>IF($D68="","",VLOOKUP($D68,'[1]G14 Si Main Draw Prep'!$A$7:$P$70,4))</f>
        <v>CZE</v>
      </c>
      <c r="I68" s="143" t="s">
        <v>18</v>
      </c>
      <c r="J68" s="43" t="s">
        <v>162</v>
      </c>
      <c r="K68" s="55" t="s">
        <v>78</v>
      </c>
      <c r="L68" s="56" t="str">
        <f>UPPER(IF(OR(K68="a",K68="as"),J67,IF(OR(K68="b",K68="bs"),J69,)))</f>
        <v>MARTINOVSKA</v>
      </c>
      <c r="M68" s="148"/>
      <c r="N68" s="64"/>
      <c r="O68" s="64"/>
      <c r="P68" s="64"/>
      <c r="Q68" s="64"/>
      <c r="R68" s="48"/>
    </row>
    <row r="69" spans="1:18" s="49" customFormat="1" ht="9" customHeight="1">
      <c r="A69" s="51" t="s">
        <v>137</v>
      </c>
      <c r="B69" s="39">
        <f>IF($D69="","",VLOOKUP($D69,'[1]G14 Si Main Draw Prep'!$A$7:$P$70,15))</f>
        <v>0</v>
      </c>
      <c r="C69" s="39">
        <f>IF($D69="","",VLOOKUP($D69,'[1]G14 Si Main Draw Prep'!$A$7:$P$70,16))</f>
        <v>0</v>
      </c>
      <c r="D69" s="40">
        <v>49</v>
      </c>
      <c r="E69" s="39" t="str">
        <f>UPPER(IF($D69="","",VLOOKUP($D69,'[1]G14 Si Main Draw Prep'!$A$7:$P$70,2)))</f>
        <v>BYE</v>
      </c>
      <c r="F69" s="39">
        <f>IF($D69="","",VLOOKUP($D69,'[1]G14 Si Main Draw Prep'!$A$7:$P$70,3))</f>
        <v>0</v>
      </c>
      <c r="G69" s="39"/>
      <c r="H69" s="39">
        <f>IF($D69="","",VLOOKUP($D69,'[1]G14 Si Main Draw Prep'!$A$7:$P$70,4))</f>
        <v>0</v>
      </c>
      <c r="I69" s="142"/>
      <c r="J69" s="56" t="str">
        <f>UPPER(IF(OR(I70="a",I70="as"),E69,IF(OR(I70="b",I70="bs"),E70,)))</f>
        <v>MARTINOVSKA</v>
      </c>
      <c r="K69" s="149"/>
      <c r="L69" s="43" t="s">
        <v>159</v>
      </c>
      <c r="M69" s="64"/>
      <c r="N69" s="64"/>
      <c r="O69" s="64"/>
      <c r="P69" s="64"/>
      <c r="Q69" s="64"/>
      <c r="R69" s="48"/>
    </row>
    <row r="70" spans="1:18" s="49" customFormat="1" ht="9" customHeight="1">
      <c r="A70" s="38" t="s">
        <v>138</v>
      </c>
      <c r="B70" s="39" t="str">
        <f>IF($D70="","",VLOOKUP($D70,'[1]G14 Si Main Draw Prep'!$A$7:$P$70,15))</f>
        <v>DA</v>
      </c>
      <c r="C70" s="39">
        <f>IF($D70="","",VLOOKUP($D70,'[1]G14 Si Main Draw Prep'!$A$7:$P$70,16))</f>
        <v>34</v>
      </c>
      <c r="D70" s="40">
        <v>2</v>
      </c>
      <c r="E70" s="41" t="str">
        <f>UPPER(IF($D70="","",VLOOKUP($D70,'[1]G14 Si Main Draw Prep'!$A$7:$P$70,2)))</f>
        <v>MARTINOVSKA</v>
      </c>
      <c r="F70" s="41" t="str">
        <f>IF($D70="","",VLOOKUP($D70,'[1]G14 Si Main Draw Prep'!$A$7:$P$70,3))</f>
        <v>Andrea</v>
      </c>
      <c r="G70" s="41"/>
      <c r="H70" s="41" t="str">
        <f>IF($D70="","",VLOOKUP($D70,'[1]G14 Si Main Draw Prep'!$A$7:$P$70,4))</f>
        <v>CZE</v>
      </c>
      <c r="I70" s="143" t="s">
        <v>78</v>
      </c>
      <c r="J70" s="43"/>
      <c r="K70" s="64"/>
      <c r="L70" s="64"/>
      <c r="M70" s="150"/>
      <c r="N70" s="64"/>
      <c r="O70" s="64"/>
      <c r="P70" s="64"/>
      <c r="Q70" s="64"/>
      <c r="R70" s="48"/>
    </row>
    <row r="71" spans="1:18" s="49" customFormat="1" ht="6" customHeight="1">
      <c r="A71" s="165"/>
      <c r="B71" s="166"/>
      <c r="C71" s="166"/>
      <c r="D71" s="167"/>
      <c r="E71" s="168"/>
      <c r="F71" s="168"/>
      <c r="G71" s="169"/>
      <c r="H71" s="168"/>
      <c r="I71" s="170"/>
      <c r="J71" s="64"/>
      <c r="K71" s="64"/>
      <c r="L71" s="64"/>
      <c r="M71" s="150"/>
      <c r="N71" s="64"/>
      <c r="O71" s="64"/>
      <c r="P71" s="64"/>
      <c r="Q71" s="64"/>
      <c r="R71" s="48"/>
    </row>
    <row r="72" spans="1:17" s="98" customFormat="1" ht="10.5" customHeight="1">
      <c r="A72" s="86" t="s">
        <v>19</v>
      </c>
      <c r="B72" s="87"/>
      <c r="C72" s="88"/>
      <c r="D72" s="171" t="s">
        <v>20</v>
      </c>
      <c r="E72" s="172" t="s">
        <v>21</v>
      </c>
      <c r="F72" s="171" t="s">
        <v>20</v>
      </c>
      <c r="G72" s="91" t="s">
        <v>21</v>
      </c>
      <c r="H72" s="173"/>
      <c r="I72" s="171" t="s">
        <v>20</v>
      </c>
      <c r="J72" s="90" t="s">
        <v>139</v>
      </c>
      <c r="K72" s="93"/>
      <c r="L72" s="90" t="s">
        <v>23</v>
      </c>
      <c r="M72" s="94"/>
      <c r="N72" s="95" t="s">
        <v>24</v>
      </c>
      <c r="O72" s="95"/>
      <c r="P72" s="96" t="s">
        <v>140</v>
      </c>
      <c r="Q72" s="97"/>
    </row>
    <row r="73" spans="1:17" s="98" customFormat="1" ht="9" customHeight="1">
      <c r="A73" s="99" t="s">
        <v>26</v>
      </c>
      <c r="B73" s="100"/>
      <c r="C73" s="101"/>
      <c r="D73" s="102">
        <v>1</v>
      </c>
      <c r="E73" s="174" t="str">
        <f>IF(D73&gt;$Q$80,,UPPER(VLOOKUP(D73,'[1]G14 Si Main Draw Prep'!$A$7:$R$134,2)))</f>
        <v>KREJCIKOVA</v>
      </c>
      <c r="F73" s="102">
        <v>9</v>
      </c>
      <c r="G73" s="103" t="str">
        <f>IF(F73&gt;$Q$80,,UPPER(VLOOKUP(F73,'[1]G14 Si Main Draw Prep'!$A$7:$R$134,2)))</f>
        <v>STRAUME</v>
      </c>
      <c r="H73" s="105"/>
      <c r="I73" s="106" t="s">
        <v>27</v>
      </c>
      <c r="J73" s="100"/>
      <c r="K73" s="107"/>
      <c r="L73" s="100"/>
      <c r="M73" s="108"/>
      <c r="N73" s="109" t="s">
        <v>28</v>
      </c>
      <c r="O73" s="110"/>
      <c r="P73" s="110"/>
      <c r="Q73" s="111"/>
    </row>
    <row r="74" spans="1:17" s="98" customFormat="1" ht="9" customHeight="1">
      <c r="A74" s="112" t="s">
        <v>29</v>
      </c>
      <c r="B74" s="113"/>
      <c r="C74" s="114"/>
      <c r="D74" s="102">
        <v>2</v>
      </c>
      <c r="E74" s="174" t="str">
        <f>IF(D74&gt;$Q$80,,UPPER(VLOOKUP(D74,'[1]G14 Si Main Draw Prep'!$A$7:$R$134,2)))</f>
        <v>MARTINOVSKA</v>
      </c>
      <c r="F74" s="102">
        <v>10</v>
      </c>
      <c r="G74" s="103" t="str">
        <f>IF(F74&gt;$Q$80,,UPPER(VLOOKUP(F74,'[1]G14 Si Main Draw Prep'!$A$7:$R$134,2)))</f>
        <v>FLINK</v>
      </c>
      <c r="H74" s="105"/>
      <c r="I74" s="106" t="s">
        <v>30</v>
      </c>
      <c r="J74" s="100"/>
      <c r="K74" s="107"/>
      <c r="L74" s="100"/>
      <c r="M74" s="108"/>
      <c r="N74" s="115"/>
      <c r="O74" s="116"/>
      <c r="P74" s="113"/>
      <c r="Q74" s="117"/>
    </row>
    <row r="75" spans="1:17" s="98" customFormat="1" ht="9" customHeight="1">
      <c r="A75" s="118"/>
      <c r="B75" s="119"/>
      <c r="C75" s="120"/>
      <c r="D75" s="102">
        <v>3</v>
      </c>
      <c r="E75" s="174" t="str">
        <f>IF(D75&gt;$Q$80,,UPPER(VLOOKUP(D75,'[1]G14 Si Main Draw Prep'!$A$7:$R$134,2)))</f>
        <v>SAKKARI</v>
      </c>
      <c r="F75" s="102">
        <v>11</v>
      </c>
      <c r="G75" s="103" t="str">
        <f>IF(F75&gt;$Q$80,,UPPER(VLOOKUP(F75,'[1]G14 Si Main Draw Prep'!$A$7:$R$134,2)))</f>
        <v>MATEKOVA</v>
      </c>
      <c r="H75" s="105"/>
      <c r="I75" s="106" t="s">
        <v>32</v>
      </c>
      <c r="J75" s="100"/>
      <c r="K75" s="107"/>
      <c r="L75" s="100"/>
      <c r="M75" s="108"/>
      <c r="N75" s="109" t="s">
        <v>33</v>
      </c>
      <c r="O75" s="110"/>
      <c r="P75" s="110"/>
      <c r="Q75" s="111"/>
    </row>
    <row r="76" spans="1:17" s="98" customFormat="1" ht="9" customHeight="1">
      <c r="A76" s="121"/>
      <c r="B76" s="26"/>
      <c r="C76" s="122"/>
      <c r="D76" s="102">
        <v>4</v>
      </c>
      <c r="E76" s="174" t="str">
        <f>IF(D76&gt;$Q$80,,UPPER(VLOOKUP(D76,'[1]G14 Si Main Draw Prep'!$A$7:$R$134,2)))</f>
        <v>MARGULIS</v>
      </c>
      <c r="F76" s="102">
        <v>12</v>
      </c>
      <c r="G76" s="103" t="str">
        <f>IF(F76&gt;$Q$80,,UPPER(VLOOKUP(F76,'[1]G14 Si Main Draw Prep'!$A$7:$R$134,2)))</f>
        <v>RUTAROVA</v>
      </c>
      <c r="H76" s="105"/>
      <c r="I76" s="106" t="s">
        <v>34</v>
      </c>
      <c r="J76" s="100"/>
      <c r="K76" s="107"/>
      <c r="L76" s="100"/>
      <c r="M76" s="108"/>
      <c r="N76" s="100" t="s">
        <v>141</v>
      </c>
      <c r="O76" s="107"/>
      <c r="P76" s="100"/>
      <c r="Q76" s="108"/>
    </row>
    <row r="77" spans="1:17" s="98" customFormat="1" ht="9" customHeight="1">
      <c r="A77" s="123"/>
      <c r="B77" s="124"/>
      <c r="C77" s="125"/>
      <c r="D77" s="102">
        <v>5</v>
      </c>
      <c r="E77" s="174" t="str">
        <f>IF(D77&gt;$Q$80,,UPPER(VLOOKUP(D77,'[1]G14 Si Main Draw Prep'!$A$7:$R$134,2)))</f>
        <v>MARIKOVA</v>
      </c>
      <c r="F77" s="102">
        <v>13</v>
      </c>
      <c r="G77" s="103" t="str">
        <f>IF(F77&gt;$Q$80,,UPPER(VLOOKUP(F77,'[1]G14 Si Main Draw Prep'!$A$7:$R$134,2)))</f>
        <v>AKINNIBI</v>
      </c>
      <c r="H77" s="105"/>
      <c r="I77" s="106" t="s">
        <v>36</v>
      </c>
      <c r="J77" s="100"/>
      <c r="K77" s="107"/>
      <c r="L77" s="100"/>
      <c r="M77" s="108"/>
      <c r="N77" s="113" t="s">
        <v>35</v>
      </c>
      <c r="O77" s="116"/>
      <c r="P77" s="113"/>
      <c r="Q77" s="117"/>
    </row>
    <row r="78" spans="1:17" s="98" customFormat="1" ht="9" customHeight="1">
      <c r="A78" s="126"/>
      <c r="B78" s="127"/>
      <c r="C78" s="122"/>
      <c r="D78" s="102">
        <v>6</v>
      </c>
      <c r="E78" s="174" t="str">
        <f>IF(D78&gt;$Q$80,,UPPER(VLOOKUP(D78,'[1]G14 Si Main Draw Prep'!$A$7:$R$134,2)))</f>
        <v>DVORAKOVA</v>
      </c>
      <c r="F78" s="102">
        <v>14</v>
      </c>
      <c r="G78" s="103" t="str">
        <f>IF(F78&gt;$Q$80,,UPPER(VLOOKUP(F78,'[1]G14 Si Main Draw Prep'!$A$7:$R$134,2)))</f>
        <v>KUNCIKOVA</v>
      </c>
      <c r="H78" s="105"/>
      <c r="I78" s="106" t="s">
        <v>38</v>
      </c>
      <c r="J78" s="100"/>
      <c r="K78" s="107"/>
      <c r="L78" s="100"/>
      <c r="M78" s="108"/>
      <c r="N78" s="109" t="s">
        <v>39</v>
      </c>
      <c r="O78" s="110"/>
      <c r="P78" s="110"/>
      <c r="Q78" s="111"/>
    </row>
    <row r="79" spans="1:17" s="98" customFormat="1" ht="9" customHeight="1">
      <c r="A79" s="126"/>
      <c r="B79" s="127"/>
      <c r="C79" s="128"/>
      <c r="D79" s="102">
        <v>7</v>
      </c>
      <c r="E79" s="174" t="str">
        <f>IF(D79&gt;$Q$80,,UPPER(VLOOKUP(D79,'[1]G14 Si Main Draw Prep'!$A$7:$R$134,2)))</f>
        <v>VAJDOVA</v>
      </c>
      <c r="F79" s="102">
        <v>15</v>
      </c>
      <c r="G79" s="103" t="str">
        <f>IF(F79&gt;$Q$80,,UPPER(VLOOKUP(F79,'[1]G14 Si Main Draw Prep'!$A$7:$R$134,2)))</f>
        <v>HERCEGOVA</v>
      </c>
      <c r="H79" s="105"/>
      <c r="I79" s="106" t="s">
        <v>40</v>
      </c>
      <c r="J79" s="100"/>
      <c r="K79" s="107"/>
      <c r="L79" s="100"/>
      <c r="M79" s="108"/>
      <c r="N79" s="100"/>
      <c r="O79" s="107"/>
      <c r="P79" s="100"/>
      <c r="Q79" s="108"/>
    </row>
    <row r="80" spans="1:17" s="98" customFormat="1" ht="9" customHeight="1">
      <c r="A80" s="129"/>
      <c r="B80" s="130"/>
      <c r="C80" s="131"/>
      <c r="D80" s="132">
        <v>8</v>
      </c>
      <c r="E80" s="175" t="str">
        <f>IF(D80&gt;$Q$80,,UPPER(VLOOKUP(D80,'[1]G14 Si Main Draw Prep'!$A$7:$R$134,2)))</f>
        <v>KOTELESOVA</v>
      </c>
      <c r="F80" s="132">
        <v>16</v>
      </c>
      <c r="G80" s="133" t="str">
        <f>IF(F80&gt;$Q$80,,UPPER(VLOOKUP(F80,'[1]G14 Si Main Draw Prep'!$A$7:$R$134,2)))</f>
        <v>ZUBKOVA</v>
      </c>
      <c r="H80" s="135"/>
      <c r="I80" s="136" t="s">
        <v>41</v>
      </c>
      <c r="J80" s="113"/>
      <c r="K80" s="116"/>
      <c r="L80" s="113"/>
      <c r="M80" s="117"/>
      <c r="N80" s="113">
        <f>Q4</f>
        <v>0</v>
      </c>
      <c r="O80" s="116"/>
      <c r="P80" s="113"/>
      <c r="Q80" s="137">
        <f>MIN(16,'[1]G14 Si Main Draw Prep'!R5)</f>
        <v>16</v>
      </c>
    </row>
    <row r="81" ht="15.75" customHeight="1"/>
    <row r="82" ht="9" customHeight="1"/>
  </sheetData>
  <mergeCells count="1">
    <mergeCell ref="A4:C4"/>
  </mergeCells>
  <conditionalFormatting sqref="G7:G70">
    <cfRule type="expression" priority="1" dxfId="0" stopIfTrue="1">
      <formula>AND($D7&lt;9,$C7&gt;0)</formula>
    </cfRule>
  </conditionalFormatting>
  <conditionalFormatting sqref="F7:F70 H7:H70">
    <cfRule type="expression" priority="2" dxfId="0" stopIfTrue="1">
      <formula>AND($D7&lt;17,$C7&gt;0)</formula>
    </cfRule>
  </conditionalFormatting>
  <conditionalFormatting sqref="L58 L42 L26 L10 L50 L34 L18 L66 N14 N30 N46 N62 N55 N23 N38">
    <cfRule type="expression" priority="3" dxfId="1" stopIfTrue="1">
      <formula>AND($N$1="CU",L10="Umpire")</formula>
    </cfRule>
    <cfRule type="expression" priority="4" dxfId="2" stopIfTrue="1">
      <formula>AND($N$1="CU",L10&lt;&gt;"Umpire",M10&lt;&gt;"")</formula>
    </cfRule>
    <cfRule type="expression" priority="5" dxfId="3" stopIfTrue="1">
      <formula>AND($N$1="CU",L10&lt;&gt;"Umpire")</formula>
    </cfRule>
  </conditionalFormatting>
  <conditionalFormatting sqref="L8 L12 L16 L20 L24 L28 L32 L36 L40 L44 L48 L52 L56 L60 L64 L68 N18 N26 N34 N42 N50 N58 N66 P14 P30 P46 P62 N10 P38">
    <cfRule type="expression" priority="6" dxfId="0" stopIfTrue="1">
      <formula>K8="as"</formula>
    </cfRule>
    <cfRule type="expression" priority="7" dxfId="0" stopIfTrue="1">
      <formula>K8="bs"</formula>
    </cfRule>
  </conditionalFormatting>
  <conditionalFormatting sqref="J7 J9 J11 J13 J15 J17 J19 J21 J23 J25 J27 J29 J31 J33 J35 J37 J39 J41 J43 J45 J47 J49 J51 J53 J55 J57 J59 J61 J63 J65 J67 J69 P22 P54">
    <cfRule type="expression" priority="8" dxfId="0" stopIfTrue="1">
      <formula>I8="as"</formula>
    </cfRule>
    <cfRule type="expression" priority="9" dxfId="0" stopIfTrue="1">
      <formula>I8="bs"</formula>
    </cfRule>
  </conditionalFormatting>
  <conditionalFormatting sqref="B7:B70">
    <cfRule type="cellIs" priority="10" dxfId="4" operator="equal" stopIfTrue="1">
      <formula>"QA"</formula>
    </cfRule>
    <cfRule type="cellIs" priority="11" dxfId="4"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12" dxfId="5" stopIfTrue="1">
      <formula>$N$1="CU"</formula>
    </cfRule>
  </conditionalFormatting>
  <conditionalFormatting sqref="D7:D70">
    <cfRule type="expression" priority="13" dxfId="6" stopIfTrue="1">
      <formula>$D7&lt;17</formula>
    </cfRule>
  </conditionalFormatting>
  <conditionalFormatting sqref="N37">
    <cfRule type="expression" priority="14" dxfId="0" stopIfTrue="1">
      <formula>O23="as"</formula>
    </cfRule>
    <cfRule type="expression" priority="15" dxfId="0" stopIfTrue="1">
      <formula>O23="bs"</formula>
    </cfRule>
  </conditionalFormatting>
  <conditionalFormatting sqref="N39">
    <cfRule type="expression" priority="16" dxfId="0" stopIfTrue="1">
      <formula>O55="as"</formula>
    </cfRule>
    <cfRule type="expression" priority="17" dxfId="0" stopIfTrue="1">
      <formula>O55="bs"</formula>
    </cfRule>
  </conditionalFormatting>
  <dataValidations count="1">
    <dataValidation type="list" allowBlank="1" showInputMessage="1" sqref="L10 L18 L26 L34 L42 L50 L58 L66 N14 N30 N46 N62 N55 N23 N38">
      <formula1>$T$7:$T$16</formula1>
    </dataValidation>
  </dataValidations>
  <printOptions/>
  <pageMargins left="0.75" right="0.75" top="1" bottom="1" header="0.4921259845" footer="0.4921259845"/>
  <pageSetup orientation="portrait" paperSize="9"/>
  <drawing r:id="rId3"/>
  <legacyDrawing r:id="rId2"/>
</worksheet>
</file>

<file path=xl/worksheets/sheet2.xml><?xml version="1.0" encoding="utf-8"?>
<worksheet xmlns="http://schemas.openxmlformats.org/spreadsheetml/2006/main" xmlns:r="http://schemas.openxmlformats.org/officeDocument/2006/relationships">
  <dimension ref="A1:T80"/>
  <sheetViews>
    <sheetView workbookViewId="0" topLeftCell="A58">
      <selection activeCell="P98" sqref="P98"/>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8" customWidth="1"/>
    <col min="10" max="10" width="10.7109375" style="0" customWidth="1"/>
    <col min="11" max="11" width="1.7109375" style="138" customWidth="1"/>
    <col min="12" max="12" width="10.7109375" style="0" customWidth="1"/>
    <col min="13" max="13" width="1.7109375" style="139" customWidth="1"/>
    <col min="14" max="14" width="10.7109375" style="0" customWidth="1"/>
    <col min="15" max="15" width="1.7109375" style="138" customWidth="1"/>
    <col min="16" max="16" width="10.7109375" style="0" customWidth="1"/>
    <col min="17" max="17" width="1.7109375" style="139" customWidth="1"/>
    <col min="18" max="18" width="0" style="0" hidden="1" customWidth="1"/>
    <col min="19" max="19" width="8.28125" style="0" customWidth="1"/>
    <col min="20" max="20" width="11.421875" style="0" hidden="1" customWidth="1"/>
  </cols>
  <sheetData>
    <row r="1" spans="1:17" s="7" customFormat="1" ht="21.75" customHeight="1">
      <c r="A1" s="1" t="str">
        <f>'[1]Week SetUp'!$A$6</f>
        <v>Wilson Cup 2009</v>
      </c>
      <c r="B1" s="1"/>
      <c r="C1" s="2"/>
      <c r="D1" s="2"/>
      <c r="E1" s="2"/>
      <c r="F1" s="2"/>
      <c r="G1" s="2"/>
      <c r="H1" s="176" t="s">
        <v>42</v>
      </c>
      <c r="I1" s="4"/>
      <c r="J1" s="5" t="s">
        <v>43</v>
      </c>
      <c r="K1" s="5"/>
      <c r="L1" s="6"/>
      <c r="M1" s="4"/>
      <c r="N1" s="4" t="s">
        <v>47</v>
      </c>
      <c r="O1" s="4"/>
      <c r="P1" s="2"/>
      <c r="Q1" s="4"/>
    </row>
    <row r="2" spans="1:17" s="12" customFormat="1" ht="12.75">
      <c r="A2" s="8" t="str">
        <f>'[1]Week SetUp'!$A$8</f>
        <v>Tennis Europe Junior Tour</v>
      </c>
      <c r="B2" s="8"/>
      <c r="C2" s="8"/>
      <c r="D2" s="8"/>
      <c r="E2" s="8"/>
      <c r="F2" s="9"/>
      <c r="G2" s="10"/>
      <c r="H2" s="10"/>
      <c r="I2" s="11"/>
      <c r="J2" s="5" t="s">
        <v>74</v>
      </c>
      <c r="K2" s="5"/>
      <c r="L2" s="5"/>
      <c r="M2" s="11"/>
      <c r="N2" s="10"/>
      <c r="O2" s="11"/>
      <c r="P2" s="10"/>
      <c r="Q2" s="11"/>
    </row>
    <row r="3" spans="1:17" s="18" customFormat="1" ht="9">
      <c r="A3" s="13" t="s">
        <v>3</v>
      </c>
      <c r="B3" s="13"/>
      <c r="C3" s="13"/>
      <c r="D3" s="13"/>
      <c r="E3" s="13"/>
      <c r="F3" s="13" t="s">
        <v>4</v>
      </c>
      <c r="G3" s="13"/>
      <c r="H3" s="13"/>
      <c r="I3" s="14"/>
      <c r="J3" s="13" t="s">
        <v>5</v>
      </c>
      <c r="K3" s="14"/>
      <c r="L3" s="140"/>
      <c r="M3" s="14"/>
      <c r="N3" s="13"/>
      <c r="O3" s="15" t="s">
        <v>6</v>
      </c>
      <c r="P3" s="16"/>
      <c r="Q3" s="17"/>
    </row>
    <row r="4" spans="1:17" s="25" customFormat="1" ht="11.25" customHeight="1" thickBot="1">
      <c r="A4" s="263">
        <f>'[1]Week SetUp'!$A$10</f>
        <v>39930</v>
      </c>
      <c r="B4" s="263"/>
      <c r="C4" s="263"/>
      <c r="D4" s="19"/>
      <c r="E4" s="19"/>
      <c r="F4" s="19" t="str">
        <f>'[1]Week SetUp'!$C$10</f>
        <v>Prague,Czech Rep.</v>
      </c>
      <c r="G4" s="20"/>
      <c r="H4" s="19"/>
      <c r="I4" s="21"/>
      <c r="J4" s="22">
        <f>'[1]Week SetUp'!$D$10</f>
        <v>2</v>
      </c>
      <c r="K4" s="21"/>
      <c r="L4" s="141"/>
      <c r="M4" s="21"/>
      <c r="N4" s="19"/>
      <c r="O4" s="24" t="str">
        <f>'[1]Week SetUp'!$E$10</f>
        <v>Jaroslav Chmelík</v>
      </c>
      <c r="P4" s="19"/>
      <c r="Q4" s="24"/>
    </row>
    <row r="5" spans="1:17" s="18" customFormat="1" ht="9.75">
      <c r="A5" s="26"/>
      <c r="B5" s="27" t="s">
        <v>7</v>
      </c>
      <c r="C5" s="27" t="s">
        <v>8</v>
      </c>
      <c r="D5" s="27" t="s">
        <v>9</v>
      </c>
      <c r="E5" s="28" t="s">
        <v>10</v>
      </c>
      <c r="F5" s="28" t="s">
        <v>11</v>
      </c>
      <c r="G5" s="28"/>
      <c r="H5" s="28" t="s">
        <v>12</v>
      </c>
      <c r="I5" s="28"/>
      <c r="J5" s="27" t="s">
        <v>13</v>
      </c>
      <c r="K5" s="29"/>
      <c r="L5" s="27" t="s">
        <v>75</v>
      </c>
      <c r="M5" s="29"/>
      <c r="N5" s="27" t="s">
        <v>76</v>
      </c>
      <c r="O5" s="29"/>
      <c r="P5" s="27" t="s">
        <v>77</v>
      </c>
      <c r="Q5" s="30"/>
    </row>
    <row r="6" spans="1:17" s="18" customFormat="1" ht="3.75" customHeight="1" thickBot="1">
      <c r="A6" s="31"/>
      <c r="B6" s="32"/>
      <c r="C6" s="33"/>
      <c r="D6" s="32"/>
      <c r="E6" s="34"/>
      <c r="F6" s="34"/>
      <c r="G6" s="35"/>
      <c r="H6" s="34"/>
      <c r="I6" s="36"/>
      <c r="J6" s="32"/>
      <c r="K6" s="36"/>
      <c r="L6" s="32"/>
      <c r="M6" s="36"/>
      <c r="N6" s="32"/>
      <c r="O6" s="36"/>
      <c r="P6" s="32"/>
      <c r="Q6" s="37"/>
    </row>
    <row r="7" spans="1:20" s="49" customFormat="1" ht="9" customHeight="1">
      <c r="A7" s="38" t="s">
        <v>27</v>
      </c>
      <c r="B7" s="39" t="str">
        <f>IF($D7="","",VLOOKUP($D7,'[1]B14 Si Main Draw Prep'!$A$7:$P$70,15))</f>
        <v>DA</v>
      </c>
      <c r="C7" s="39">
        <f>IF($D7="","",VLOOKUP($D7,'[1]B14 Si Main Draw Prep'!$A$7:$P$70,16))</f>
        <v>20</v>
      </c>
      <c r="D7" s="40">
        <v>1</v>
      </c>
      <c r="E7" s="41" t="str">
        <f>UPPER(IF($D7="","",VLOOKUP($D7,'[1]B14 Si Main Draw Prep'!$A$7:$P$70,2)))</f>
        <v>ROUTA</v>
      </c>
      <c r="F7" s="41" t="str">
        <f>IF($D7="","",VLOOKUP($D7,'[1]B14 Si Main Draw Prep'!$A$7:$P$70,3))</f>
        <v>Marek</v>
      </c>
      <c r="G7" s="41"/>
      <c r="H7" s="41" t="str">
        <f>IF($D7="","",VLOOKUP($D7,'[1]B14 Si Main Draw Prep'!$A$7:$P$70,4))</f>
        <v>CZE</v>
      </c>
      <c r="I7" s="142"/>
      <c r="J7" s="56" t="str">
        <f>UPPER(IF(OR(I8="a",I8="as"),E7,IF(OR(I8="b",I8="bs"),E8,)))</f>
        <v>ROUTA</v>
      </c>
      <c r="K7" s="63"/>
      <c r="L7" s="64"/>
      <c r="M7" s="64"/>
      <c r="N7" s="64"/>
      <c r="O7" s="64"/>
      <c r="P7" s="64"/>
      <c r="Q7" s="64"/>
      <c r="R7" s="48"/>
      <c r="T7" s="50" t="str">
        <f>'[1]SetUp Officials'!P21</f>
        <v>Umpire</v>
      </c>
    </row>
    <row r="8" spans="1:20" s="49" customFormat="1" ht="9" customHeight="1">
      <c r="A8" s="51" t="s">
        <v>30</v>
      </c>
      <c r="B8" s="39">
        <f>IF($D8="","",VLOOKUP($D8,'[1]B14 Si Main Draw Prep'!$A$7:$P$70,15))</f>
        <v>0</v>
      </c>
      <c r="C8" s="39">
        <f>IF($D8="","",VLOOKUP($D8,'[1]B14 Si Main Draw Prep'!$A$7:$P$70,16))</f>
        <v>0</v>
      </c>
      <c r="D8" s="40">
        <v>49</v>
      </c>
      <c r="E8" s="39" t="str">
        <f>UPPER(IF($D8="","",VLOOKUP($D8,'[1]B14 Si Main Draw Prep'!$A$7:$P$70,2)))</f>
        <v>BYE</v>
      </c>
      <c r="F8" s="39">
        <f>IF($D8="","",VLOOKUP($D8,'[1]B14 Si Main Draw Prep'!$A$7:$P$70,3))</f>
        <v>0</v>
      </c>
      <c r="G8" s="39"/>
      <c r="H8" s="39">
        <f>IF($D8="","",VLOOKUP($D8,'[1]B14 Si Main Draw Prep'!$A$7:$P$70,4))</f>
        <v>0</v>
      </c>
      <c r="I8" s="143" t="s">
        <v>17</v>
      </c>
      <c r="J8" s="43"/>
      <c r="K8" s="55" t="s">
        <v>17</v>
      </c>
      <c r="L8" s="56" t="str">
        <f>UPPER(IF(OR(K8="a",K8="as"),J7,IF(OR(K8="b",K8="bs"),J9,)))</f>
        <v>ROUTA</v>
      </c>
      <c r="M8" s="63"/>
      <c r="N8" s="64"/>
      <c r="O8" s="64"/>
      <c r="P8" s="64"/>
      <c r="Q8" s="64"/>
      <c r="R8" s="48"/>
      <c r="T8" s="57" t="str">
        <f>'[1]SetUp Officials'!P22</f>
        <v>J Carboch</v>
      </c>
    </row>
    <row r="9" spans="1:20" s="49" customFormat="1" ht="9" customHeight="1">
      <c r="A9" s="51" t="s">
        <v>32</v>
      </c>
      <c r="B9" s="39" t="str">
        <f>IF($D9="","",VLOOKUP($D9,'[1]B14 Si Main Draw Prep'!$A$7:$P$70,15))</f>
        <v>Q</v>
      </c>
      <c r="C9" s="39">
        <f>IF($D9="","",VLOOKUP($D9,'[1]B14 Si Main Draw Prep'!$A$7:$P$70,16))</f>
        <v>0</v>
      </c>
      <c r="D9" s="40">
        <v>43</v>
      </c>
      <c r="E9" s="39" t="str">
        <f>UPPER(IF($D9="","",VLOOKUP($D9,'[1]B14 Si Main Draw Prep'!$A$7:$P$70,2)))</f>
        <v>FILIPSKY</v>
      </c>
      <c r="F9" s="39" t="str">
        <f>IF($D9="","",VLOOKUP($D9,'[1]B14 Si Main Draw Prep'!$A$7:$P$70,3))</f>
        <v>Jakub</v>
      </c>
      <c r="G9" s="39"/>
      <c r="H9" s="39" t="str">
        <f>IF($D9="","",VLOOKUP($D9,'[1]B14 Si Main Draw Prep'!$A$7:$P$70,4))</f>
        <v>CZE</v>
      </c>
      <c r="I9" s="142"/>
      <c r="J9" s="56" t="str">
        <f>UPPER(IF(OR(I10="a",I10="as"),E9,IF(OR(I10="b",I10="bs"),E10,)))</f>
        <v>HRDINA</v>
      </c>
      <c r="K9" s="144"/>
      <c r="L9" s="43" t="s">
        <v>164</v>
      </c>
      <c r="M9" s="145"/>
      <c r="N9" s="64"/>
      <c r="O9" s="64"/>
      <c r="P9" s="64"/>
      <c r="Q9" s="64"/>
      <c r="R9" s="48"/>
      <c r="T9" s="57" t="str">
        <f>'[1]SetUp Officials'!P23</f>
        <v>V Vaverka</v>
      </c>
    </row>
    <row r="10" spans="1:20" s="49" customFormat="1" ht="9" customHeight="1">
      <c r="A10" s="51" t="s">
        <v>34</v>
      </c>
      <c r="B10" s="39" t="str">
        <f>IF($D10="","",VLOOKUP($D10,'[1]B14 Si Main Draw Prep'!$A$7:$P$70,15))</f>
        <v>Q</v>
      </c>
      <c r="C10" s="39">
        <f>IF($D10="","",VLOOKUP($D10,'[1]B14 Si Main Draw Prep'!$A$7:$P$70,16))</f>
        <v>0</v>
      </c>
      <c r="D10" s="40">
        <v>37</v>
      </c>
      <c r="E10" s="39" t="str">
        <f>UPPER(IF($D10="","",VLOOKUP($D10,'[1]B14 Si Main Draw Prep'!$A$7:$P$70,2)))</f>
        <v>HRDINA</v>
      </c>
      <c r="F10" s="39" t="str">
        <f>IF($D10="","",VLOOKUP($D10,'[1]B14 Si Main Draw Prep'!$A$7:$P$70,3))</f>
        <v>Martin</v>
      </c>
      <c r="G10" s="39"/>
      <c r="H10" s="39" t="str">
        <f>IF($D10="","",VLOOKUP($D10,'[1]B14 Si Main Draw Prep'!$A$7:$P$70,4))</f>
        <v>CZE</v>
      </c>
      <c r="I10" s="143" t="s">
        <v>51</v>
      </c>
      <c r="J10" s="43" t="s">
        <v>165</v>
      </c>
      <c r="K10" s="64"/>
      <c r="L10" s="54" t="s">
        <v>16</v>
      </c>
      <c r="M10" s="62" t="s">
        <v>78</v>
      </c>
      <c r="N10" s="56" t="str">
        <f>UPPER(IF(OR(M10="a",M10="as"),L8,IF(OR(M10="b",M10="bs"),L12,)))</f>
        <v>ORAVEC</v>
      </c>
      <c r="O10" s="63"/>
      <c r="P10" s="64"/>
      <c r="Q10" s="64"/>
      <c r="R10" s="48"/>
      <c r="T10" s="57" t="str">
        <f>'[1]SetUp Officials'!P24</f>
        <v> </v>
      </c>
    </row>
    <row r="11" spans="1:20" s="49" customFormat="1" ht="9" customHeight="1">
      <c r="A11" s="51" t="s">
        <v>36</v>
      </c>
      <c r="B11" s="39" t="str">
        <f>IF($D11="","",VLOOKUP($D11,'[1]B14 Si Main Draw Prep'!$A$7:$P$70,15))</f>
        <v>DA</v>
      </c>
      <c r="C11" s="39">
        <f>IF($D11="","",VLOOKUP($D11,'[1]B14 Si Main Draw Prep'!$A$7:$P$70,16))</f>
        <v>231</v>
      </c>
      <c r="D11" s="40">
        <v>20</v>
      </c>
      <c r="E11" s="39" t="str">
        <f>UPPER(IF($D11="","",VLOOKUP($D11,'[1]B14 Si Main Draw Prep'!$A$7:$P$70,2)))</f>
        <v>MOSER</v>
      </c>
      <c r="F11" s="39" t="str">
        <f>IF($D11="","",VLOOKUP($D11,'[1]B14 Si Main Draw Prep'!$A$7:$P$70,3))</f>
        <v>Nicolas</v>
      </c>
      <c r="G11" s="39"/>
      <c r="H11" s="39" t="str">
        <f>IF($D11="","",VLOOKUP($D11,'[1]B14 Si Main Draw Prep'!$A$7:$P$70,4))</f>
        <v>GER</v>
      </c>
      <c r="I11" s="142"/>
      <c r="J11" s="56" t="str">
        <f>UPPER(IF(OR(I12="a",I12="as"),E11,IF(OR(I12="b",I12="bs"),E12,)))</f>
        <v>MOSER</v>
      </c>
      <c r="K11" s="63"/>
      <c r="L11" s="146"/>
      <c r="M11" s="147"/>
      <c r="N11" s="43" t="s">
        <v>183</v>
      </c>
      <c r="O11" s="145"/>
      <c r="P11" s="64"/>
      <c r="Q11" s="64"/>
      <c r="R11" s="48"/>
      <c r="T11" s="57" t="str">
        <f>'[1]SetUp Officials'!P25</f>
        <v> </v>
      </c>
    </row>
    <row r="12" spans="1:20" s="49" customFormat="1" ht="9" customHeight="1">
      <c r="A12" s="51" t="s">
        <v>38</v>
      </c>
      <c r="B12" s="39" t="str">
        <f>IF($D12="","",VLOOKUP($D12,'[1]B14 Si Main Draw Prep'!$A$7:$P$70,15))</f>
        <v>DA</v>
      </c>
      <c r="C12" s="39">
        <f>IF($D12="","",VLOOKUP($D12,'[1]B14 Si Main Draw Prep'!$A$7:$P$70,16))</f>
        <v>484</v>
      </c>
      <c r="D12" s="40">
        <v>28</v>
      </c>
      <c r="E12" s="39" t="str">
        <f>UPPER(IF($D12="","",VLOOKUP($D12,'[1]B14 Si Main Draw Prep'!$A$7:$P$70,2)))</f>
        <v>WORNER</v>
      </c>
      <c r="F12" s="39" t="str">
        <f>IF($D12="","",VLOOKUP($D12,'[1]B14 Si Main Draw Prep'!$A$7:$P$70,3))</f>
        <v>Paul</v>
      </c>
      <c r="G12" s="39"/>
      <c r="H12" s="39" t="str">
        <f>IF($D12="","",VLOOKUP($D12,'[1]B14 Si Main Draw Prep'!$A$7:$P$70,4))</f>
        <v>GER</v>
      </c>
      <c r="I12" s="143" t="s">
        <v>18</v>
      </c>
      <c r="J12" s="43" t="s">
        <v>156</v>
      </c>
      <c r="K12" s="55" t="s">
        <v>78</v>
      </c>
      <c r="L12" s="56" t="str">
        <f>UPPER(IF(OR(K12="a",K12="as"),J11,IF(OR(K12="b",K12="bs"),J13,)))</f>
        <v>ORAVEC</v>
      </c>
      <c r="M12" s="148"/>
      <c r="N12" s="64"/>
      <c r="O12" s="145"/>
      <c r="P12" s="64"/>
      <c r="Q12" s="64"/>
      <c r="R12" s="48"/>
      <c r="T12" s="57" t="str">
        <f>'[1]SetUp Officials'!P26</f>
        <v> </v>
      </c>
    </row>
    <row r="13" spans="1:20" s="49" customFormat="1" ht="9" customHeight="1">
      <c r="A13" s="51" t="s">
        <v>40</v>
      </c>
      <c r="B13" s="39">
        <f>IF($D13="","",VLOOKUP($D13,'[1]B14 Si Main Draw Prep'!$A$7:$P$70,15))</f>
        <v>0</v>
      </c>
      <c r="C13" s="39">
        <f>IF($D13="","",VLOOKUP($D13,'[1]B14 Si Main Draw Prep'!$A$7:$P$70,16))</f>
        <v>0</v>
      </c>
      <c r="D13" s="40">
        <v>49</v>
      </c>
      <c r="E13" s="39" t="str">
        <f>UPPER(IF($D13="","",VLOOKUP($D13,'[1]B14 Si Main Draw Prep'!$A$7:$P$70,2)))</f>
        <v>BYE</v>
      </c>
      <c r="F13" s="39">
        <f>IF($D13="","",VLOOKUP($D13,'[1]B14 Si Main Draw Prep'!$A$7:$P$70,3))</f>
        <v>0</v>
      </c>
      <c r="G13" s="39"/>
      <c r="H13" s="39">
        <f>IF($D13="","",VLOOKUP($D13,'[1]B14 Si Main Draw Prep'!$A$7:$P$70,4))</f>
        <v>0</v>
      </c>
      <c r="I13" s="142"/>
      <c r="J13" s="56" t="str">
        <f>UPPER(IF(OR(I14="a",I14="as"),E13,IF(OR(I14="b",I14="bs"),E14,)))</f>
        <v>ORAVEC</v>
      </c>
      <c r="K13" s="149"/>
      <c r="L13" s="43" t="s">
        <v>151</v>
      </c>
      <c r="M13" s="64"/>
      <c r="N13" s="64"/>
      <c r="O13" s="145"/>
      <c r="P13" s="64"/>
      <c r="Q13" s="64"/>
      <c r="R13" s="48"/>
      <c r="T13" s="57" t="str">
        <f>'[1]SetUp Officials'!P27</f>
        <v> </v>
      </c>
    </row>
    <row r="14" spans="1:20" s="49" customFormat="1" ht="9" customHeight="1">
      <c r="A14" s="38" t="s">
        <v>41</v>
      </c>
      <c r="B14" s="39" t="str">
        <f>IF($D14="","",VLOOKUP($D14,'[1]B14 Si Main Draw Prep'!$A$7:$P$70,15))</f>
        <v>DA</v>
      </c>
      <c r="C14" s="39">
        <f>IF($D14="","",VLOOKUP($D14,'[1]B14 Si Main Draw Prep'!$A$7:$P$70,16))</f>
        <v>182</v>
      </c>
      <c r="D14" s="40">
        <v>16</v>
      </c>
      <c r="E14" s="41" t="str">
        <f>UPPER(IF($D14="","",VLOOKUP($D14,'[1]B14 Si Main Draw Prep'!$A$7:$P$70,2)))</f>
        <v>ORAVEC</v>
      </c>
      <c r="F14" s="41" t="str">
        <f>IF($D14="","",VLOOKUP($D14,'[1]B14 Si Main Draw Prep'!$A$7:$P$70,3))</f>
        <v>Jakub</v>
      </c>
      <c r="G14" s="41"/>
      <c r="H14" s="41" t="str">
        <f>IF($D14="","",VLOOKUP($D14,'[1]B14 Si Main Draw Prep'!$A$7:$P$70,4))</f>
        <v>SVK</v>
      </c>
      <c r="I14" s="143" t="s">
        <v>78</v>
      </c>
      <c r="J14" s="43"/>
      <c r="K14" s="64"/>
      <c r="L14" s="64"/>
      <c r="M14" s="150"/>
      <c r="N14" s="54" t="s">
        <v>16</v>
      </c>
      <c r="O14" s="62" t="s">
        <v>17</v>
      </c>
      <c r="P14" s="56" t="str">
        <f>UPPER(IF(OR(O14="a",O14="as"),N10,IF(OR(O14="b",O14="bs"),N18,)))</f>
        <v>ORAVEC</v>
      </c>
      <c r="Q14" s="63"/>
      <c r="R14" s="48"/>
      <c r="T14" s="57" t="str">
        <f>'[1]SetUp Officials'!P28</f>
        <v> </v>
      </c>
    </row>
    <row r="15" spans="1:20" s="49" customFormat="1" ht="9" customHeight="1">
      <c r="A15" s="38" t="s">
        <v>79</v>
      </c>
      <c r="B15" s="39" t="str">
        <f>IF($D15="","",VLOOKUP($D15,'[1]B14 Si Main Draw Prep'!$A$7:$P$70,15))</f>
        <v>DA</v>
      </c>
      <c r="C15" s="39">
        <f>IF($D15="","",VLOOKUP($D15,'[1]B14 Si Main Draw Prep'!$A$7:$P$70,16))</f>
        <v>155</v>
      </c>
      <c r="D15" s="40">
        <v>12</v>
      </c>
      <c r="E15" s="41" t="str">
        <f>UPPER(IF($D15="","",VLOOKUP($D15,'[1]B14 Si Main Draw Prep'!$A$7:$P$70,2)))</f>
        <v>CHOINSKI</v>
      </c>
      <c r="F15" s="41" t="str">
        <f>IF($D15="","",VLOOKUP($D15,'[1]B14 Si Main Draw Prep'!$A$7:$P$70,3))</f>
        <v>Jan</v>
      </c>
      <c r="G15" s="41"/>
      <c r="H15" s="41" t="str">
        <f>IF($D15="","",VLOOKUP($D15,'[1]B14 Si Main Draw Prep'!$A$7:$P$70,4))</f>
        <v>GER</v>
      </c>
      <c r="I15" s="142"/>
      <c r="J15" s="56" t="str">
        <f>UPPER(IF(OR(I16="a",I16="as"),E15,IF(OR(I16="b",I16="bs"),E16,)))</f>
        <v>CHOINSKI</v>
      </c>
      <c r="K15" s="63"/>
      <c r="L15" s="64"/>
      <c r="M15" s="64"/>
      <c r="N15" s="64"/>
      <c r="O15" s="145"/>
      <c r="P15" s="43" t="s">
        <v>168</v>
      </c>
      <c r="Q15" s="145"/>
      <c r="R15" s="48"/>
      <c r="T15" s="57" t="str">
        <f>'[1]SetUp Officials'!P29</f>
        <v> </v>
      </c>
    </row>
    <row r="16" spans="1:20" s="49" customFormat="1" ht="9" customHeight="1" thickBot="1">
      <c r="A16" s="51" t="s">
        <v>80</v>
      </c>
      <c r="B16" s="39">
        <f>IF($D16="","",VLOOKUP($D16,'[1]B14 Si Main Draw Prep'!$A$7:$P$70,15))</f>
        <v>0</v>
      </c>
      <c r="C16" s="39">
        <f>IF($D16="","",VLOOKUP($D16,'[1]B14 Si Main Draw Prep'!$A$7:$P$70,16))</f>
        <v>0</v>
      </c>
      <c r="D16" s="40">
        <v>49</v>
      </c>
      <c r="E16" s="39" t="str">
        <f>UPPER(IF($D16="","",VLOOKUP($D16,'[1]B14 Si Main Draw Prep'!$A$7:$P$70,2)))</f>
        <v>BYE</v>
      </c>
      <c r="F16" s="39">
        <f>IF($D16="","",VLOOKUP($D16,'[1]B14 Si Main Draw Prep'!$A$7:$P$70,3))</f>
        <v>0</v>
      </c>
      <c r="G16" s="39"/>
      <c r="H16" s="39">
        <f>IF($D16="","",VLOOKUP($D16,'[1]B14 Si Main Draw Prep'!$A$7:$P$70,4))</f>
        <v>0</v>
      </c>
      <c r="I16" s="143" t="s">
        <v>17</v>
      </c>
      <c r="J16" s="43"/>
      <c r="K16" s="55" t="s">
        <v>17</v>
      </c>
      <c r="L16" s="56" t="str">
        <f>UPPER(IF(OR(K16="a",K16="as"),J15,IF(OR(K16="b",K16="bs"),J17,)))</f>
        <v>CHOINSKI</v>
      </c>
      <c r="M16" s="63"/>
      <c r="N16" s="64"/>
      <c r="O16" s="145"/>
      <c r="P16" s="64"/>
      <c r="Q16" s="145"/>
      <c r="R16" s="48"/>
      <c r="T16" s="73" t="str">
        <f>'[1]SetUp Officials'!P30</f>
        <v>None</v>
      </c>
    </row>
    <row r="17" spans="1:18" s="49" customFormat="1" ht="9" customHeight="1">
      <c r="A17" s="51" t="s">
        <v>81</v>
      </c>
      <c r="B17" s="39" t="str">
        <f>IF($D17="","",VLOOKUP($D17,'[1]B14 Si Main Draw Prep'!$A$7:$P$70,15))</f>
        <v>DA</v>
      </c>
      <c r="C17" s="39">
        <f>IF($D17="","",VLOOKUP($D17,'[1]B14 Si Main Draw Prep'!$A$7:$P$70,16))</f>
        <v>0</v>
      </c>
      <c r="D17" s="40">
        <v>33</v>
      </c>
      <c r="E17" s="39" t="str">
        <f>UPPER(IF($D17="","",VLOOKUP($D17,'[1]B14 Si Main Draw Prep'!$A$7:$P$70,2)))</f>
        <v>KELLOVSKY</v>
      </c>
      <c r="F17" s="39" t="str">
        <f>IF($D17="","",VLOOKUP($D17,'[1]B14 Si Main Draw Prep'!$A$7:$P$70,3))</f>
        <v>Dominik</v>
      </c>
      <c r="G17" s="39"/>
      <c r="H17" s="39" t="str">
        <f>IF($D17="","",VLOOKUP($D17,'[1]B14 Si Main Draw Prep'!$A$7:$P$70,4))</f>
        <v>CZE</v>
      </c>
      <c r="I17" s="142"/>
      <c r="J17" s="56" t="str">
        <f>UPPER(IF(OR(I18="a",I18="as"),E17,IF(OR(I18="b",I18="bs"),E18,)))</f>
        <v>KELLOVSKY</v>
      </c>
      <c r="K17" s="144"/>
      <c r="L17" s="43" t="s">
        <v>64</v>
      </c>
      <c r="M17" s="145"/>
      <c r="N17" s="64"/>
      <c r="O17" s="145"/>
      <c r="P17" s="64"/>
      <c r="Q17" s="145"/>
      <c r="R17" s="48"/>
    </row>
    <row r="18" spans="1:18" s="49" customFormat="1" ht="9" customHeight="1">
      <c r="A18" s="51" t="s">
        <v>82</v>
      </c>
      <c r="B18" s="39" t="str">
        <f>IF($D18="","",VLOOKUP($D18,'[1]B14 Si Main Draw Prep'!$A$7:$P$70,15))</f>
        <v>DA</v>
      </c>
      <c r="C18" s="39">
        <f>IF($D18="","",VLOOKUP($D18,'[1]B14 Si Main Draw Prep'!$A$7:$P$70,16))</f>
        <v>255</v>
      </c>
      <c r="D18" s="40">
        <v>22</v>
      </c>
      <c r="E18" s="39" t="str">
        <f>UPPER(IF($D18="","",VLOOKUP($D18,'[1]B14 Si Main Draw Prep'!$A$7:$P$70,2)))</f>
        <v>AVERKIEV</v>
      </c>
      <c r="F18" s="39" t="str">
        <f>IF($D18="","",VLOOKUP($D18,'[1]B14 Si Main Draw Prep'!$A$7:$P$70,3))</f>
        <v>Alexander</v>
      </c>
      <c r="G18" s="39"/>
      <c r="H18" s="39" t="str">
        <f>IF($D18="","",VLOOKUP($D18,'[1]B14 Si Main Draw Prep'!$A$7:$P$70,4))</f>
        <v>SWE</v>
      </c>
      <c r="I18" s="143" t="s">
        <v>18</v>
      </c>
      <c r="J18" s="43" t="s">
        <v>160</v>
      </c>
      <c r="K18" s="64"/>
      <c r="L18" s="54" t="s">
        <v>16</v>
      </c>
      <c r="M18" s="62" t="s">
        <v>51</v>
      </c>
      <c r="N18" s="56" t="str">
        <f>UPPER(IF(OR(M18="a",M18="as"),L16,IF(OR(M18="b",M18="bs"),L20,)))</f>
        <v>STAUBERT</v>
      </c>
      <c r="O18" s="149"/>
      <c r="P18" s="64"/>
      <c r="Q18" s="145"/>
      <c r="R18" s="48"/>
    </row>
    <row r="19" spans="1:18" s="49" customFormat="1" ht="9" customHeight="1">
      <c r="A19" s="51" t="s">
        <v>83</v>
      </c>
      <c r="B19" s="39" t="str">
        <f>IF($D19="","",VLOOKUP($D19,'[1]B14 Si Main Draw Prep'!$A$7:$P$70,15))</f>
        <v>DA</v>
      </c>
      <c r="C19" s="39">
        <f>IF($D19="","",VLOOKUP($D19,'[1]B14 Si Main Draw Prep'!$A$7:$P$70,16))</f>
        <v>233</v>
      </c>
      <c r="D19" s="40">
        <v>21</v>
      </c>
      <c r="E19" s="39" t="str">
        <f>UPPER(IF($D19="","",VLOOKUP($D19,'[1]B14 Si Main Draw Prep'!$A$7:$P$70,2)))</f>
        <v>JANEZIC</v>
      </c>
      <c r="F19" s="39" t="str">
        <f>IF($D19="","",VLOOKUP($D19,'[1]B14 Si Main Draw Prep'!$A$7:$P$70,3))</f>
        <v>Dorjan Tomaz</v>
      </c>
      <c r="G19" s="39"/>
      <c r="H19" s="39" t="str">
        <f>IF($D19="","",VLOOKUP($D19,'[1]B14 Si Main Draw Prep'!$A$7:$P$70,4))</f>
        <v>SLO</v>
      </c>
      <c r="I19" s="142"/>
      <c r="J19" s="56" t="str">
        <f>UPPER(IF(OR(I20="a",I20="as"),E19,IF(OR(I20="b",I20="bs"),E20,)))</f>
        <v>STAUBERT</v>
      </c>
      <c r="K19" s="63"/>
      <c r="L19" s="146"/>
      <c r="M19" s="147"/>
      <c r="N19" s="43" t="s">
        <v>159</v>
      </c>
      <c r="O19" s="64"/>
      <c r="P19" s="64"/>
      <c r="Q19" s="145"/>
      <c r="R19" s="48"/>
    </row>
    <row r="20" spans="1:18" s="49" customFormat="1" ht="9" customHeight="1">
      <c r="A20" s="51" t="s">
        <v>84</v>
      </c>
      <c r="B20" s="39" t="str">
        <f>IF($D20="","",VLOOKUP($D20,'[1]B14 Si Main Draw Prep'!$A$7:$P$70,15))</f>
        <v>DA</v>
      </c>
      <c r="C20" s="39">
        <f>IF($D20="","",VLOOKUP($D20,'[1]B14 Si Main Draw Prep'!$A$7:$P$70,16))</f>
        <v>429</v>
      </c>
      <c r="D20" s="40">
        <v>27</v>
      </c>
      <c r="E20" s="39" t="str">
        <f>UPPER(IF($D20="","",VLOOKUP($D20,'[1]B14 Si Main Draw Prep'!$A$7:$P$70,2)))</f>
        <v>STAUBERT</v>
      </c>
      <c r="F20" s="39" t="str">
        <f>IF($D20="","",VLOOKUP($D20,'[1]B14 Si Main Draw Prep'!$A$7:$P$70,3))</f>
        <v>Pavel</v>
      </c>
      <c r="G20" s="39"/>
      <c r="H20" s="39" t="str">
        <f>IF($D20="","",VLOOKUP($D20,'[1]B14 Si Main Draw Prep'!$A$7:$P$70,4))</f>
        <v>CZE</v>
      </c>
      <c r="I20" s="143" t="s">
        <v>51</v>
      </c>
      <c r="J20" s="43" t="s">
        <v>57</v>
      </c>
      <c r="K20" s="55" t="s">
        <v>18</v>
      </c>
      <c r="L20" s="56" t="str">
        <f>UPPER(IF(OR(K20="a",K20="as"),J19,IF(OR(K20="b",K20="bs"),J21,)))</f>
        <v>STAUBERT</v>
      </c>
      <c r="M20" s="148"/>
      <c r="N20" s="64"/>
      <c r="O20" s="64"/>
      <c r="P20" s="64"/>
      <c r="Q20" s="145"/>
      <c r="R20" s="48"/>
    </row>
    <row r="21" spans="1:18" s="49" customFormat="1" ht="9" customHeight="1">
      <c r="A21" s="51" t="s">
        <v>85</v>
      </c>
      <c r="B21" s="39">
        <f>IF($D21="","",VLOOKUP($D21,'[1]B14 Si Main Draw Prep'!$A$7:$P$70,15))</f>
        <v>0</v>
      </c>
      <c r="C21" s="39">
        <f>IF($D21="","",VLOOKUP($D21,'[1]B14 Si Main Draw Prep'!$A$7:$P$70,16))</f>
        <v>0</v>
      </c>
      <c r="D21" s="40">
        <v>49</v>
      </c>
      <c r="E21" s="39" t="str">
        <f>UPPER(IF($D21="","",VLOOKUP($D21,'[1]B14 Si Main Draw Prep'!$A$7:$P$70,2)))</f>
        <v>BYE</v>
      </c>
      <c r="F21" s="39">
        <f>IF($D21="","",VLOOKUP($D21,'[1]B14 Si Main Draw Prep'!$A$7:$P$70,3))</f>
        <v>0</v>
      </c>
      <c r="G21" s="39"/>
      <c r="H21" s="39">
        <f>IF($D21="","",VLOOKUP($D21,'[1]B14 Si Main Draw Prep'!$A$7:$P$70,4))</f>
        <v>0</v>
      </c>
      <c r="I21" s="142"/>
      <c r="J21" s="56" t="str">
        <f>UPPER(IF(OR(I22="a",I22="as"),E21,IF(OR(I22="b",I22="bs"),E22,)))</f>
        <v>KULICH</v>
      </c>
      <c r="K21" s="149"/>
      <c r="L21" s="43" t="s">
        <v>156</v>
      </c>
      <c r="M21" s="64"/>
      <c r="N21" s="64"/>
      <c r="O21" s="64"/>
      <c r="P21" s="64"/>
      <c r="Q21" s="145"/>
      <c r="R21" s="48"/>
    </row>
    <row r="22" spans="1:18" s="49" customFormat="1" ht="9" customHeight="1">
      <c r="A22" s="38" t="s">
        <v>86</v>
      </c>
      <c r="B22" s="39" t="str">
        <f>IF($D22="","",VLOOKUP($D22,'[1]B14 Si Main Draw Prep'!$A$7:$P$70,15))</f>
        <v>DA</v>
      </c>
      <c r="C22" s="39">
        <f>IF($D22="","",VLOOKUP($D22,'[1]B14 Si Main Draw Prep'!$A$7:$P$70,16))</f>
        <v>85</v>
      </c>
      <c r="D22" s="40">
        <v>7</v>
      </c>
      <c r="E22" s="41" t="str">
        <f>UPPER(IF($D22="","",VLOOKUP($D22,'[1]B14 Si Main Draw Prep'!$A$7:$P$70,2)))</f>
        <v>KULICH</v>
      </c>
      <c r="F22" s="41" t="str">
        <f>IF($D22="","",VLOOKUP($D22,'[1]B14 Si Main Draw Prep'!$A$7:$P$70,3))</f>
        <v>Adam</v>
      </c>
      <c r="G22" s="41"/>
      <c r="H22" s="41" t="str">
        <f>IF($D22="","",VLOOKUP($D22,'[1]B14 Si Main Draw Prep'!$A$7:$P$70,4))</f>
        <v>SVK</v>
      </c>
      <c r="I22" s="143" t="s">
        <v>78</v>
      </c>
      <c r="J22" s="43"/>
      <c r="K22" s="64"/>
      <c r="L22" s="64"/>
      <c r="M22" s="150"/>
      <c r="N22" s="151" t="s">
        <v>87</v>
      </c>
      <c r="O22" s="152"/>
      <c r="P22" s="56" t="str">
        <f>UPPER(IF(OR(O23="a",O23="as"),P14,IF(OR(O23="b",O23="bs"),P30,)))</f>
        <v>OBERT</v>
      </c>
      <c r="Q22" s="153"/>
      <c r="R22" s="48"/>
    </row>
    <row r="23" spans="1:18" s="49" customFormat="1" ht="9" customHeight="1">
      <c r="A23" s="38" t="s">
        <v>88</v>
      </c>
      <c r="B23" s="39" t="str">
        <f>IF($D23="","",VLOOKUP($D23,'[1]B14 Si Main Draw Prep'!$A$7:$P$70,15))</f>
        <v>DA</v>
      </c>
      <c r="C23" s="39">
        <f>IF($D23="","",VLOOKUP($D23,'[1]B14 Si Main Draw Prep'!$A$7:$P$70,16))</f>
        <v>63</v>
      </c>
      <c r="D23" s="40">
        <v>4</v>
      </c>
      <c r="E23" s="41" t="str">
        <f>UPPER(IF($D23="","",VLOOKUP($D23,'[1]B14 Si Main Draw Prep'!$A$7:$P$70,2)))</f>
        <v>ZAKIROV</v>
      </c>
      <c r="F23" s="41" t="str">
        <f>IF($D23="","",VLOOKUP($D23,'[1]B14 Si Main Draw Prep'!$A$7:$P$70,3))</f>
        <v>Dinar</v>
      </c>
      <c r="G23" s="41"/>
      <c r="H23" s="41" t="str">
        <f>IF($D23="","",VLOOKUP($D23,'[1]B14 Si Main Draw Prep'!$A$7:$P$70,4))</f>
        <v>RUS</v>
      </c>
      <c r="I23" s="142"/>
      <c r="J23" s="56" t="str">
        <f>UPPER(IF(OR(I24="a",I24="as"),E23,IF(OR(I24="b",I24="bs"),E24,)))</f>
        <v>ZAKIROV</v>
      </c>
      <c r="K23" s="63"/>
      <c r="L23" s="64"/>
      <c r="M23" s="64"/>
      <c r="N23" s="54" t="s">
        <v>16</v>
      </c>
      <c r="O23" s="154" t="s">
        <v>51</v>
      </c>
      <c r="P23" s="43" t="s">
        <v>208</v>
      </c>
      <c r="Q23" s="155"/>
      <c r="R23" s="48"/>
    </row>
    <row r="24" spans="1:18" s="49" customFormat="1" ht="9" customHeight="1">
      <c r="A24" s="51" t="s">
        <v>89</v>
      </c>
      <c r="B24" s="39">
        <f>IF($D24="","",VLOOKUP($D24,'[1]B14 Si Main Draw Prep'!$A$7:$P$70,15))</f>
        <v>0</v>
      </c>
      <c r="C24" s="39">
        <f>IF($D24="","",VLOOKUP($D24,'[1]B14 Si Main Draw Prep'!$A$7:$P$70,16))</f>
        <v>0</v>
      </c>
      <c r="D24" s="40">
        <v>49</v>
      </c>
      <c r="E24" s="39" t="str">
        <f>UPPER(IF($D24="","",VLOOKUP($D24,'[1]B14 Si Main Draw Prep'!$A$7:$P$70,2)))</f>
        <v>BYE</v>
      </c>
      <c r="F24" s="39">
        <f>IF($D24="","",VLOOKUP($D24,'[1]B14 Si Main Draw Prep'!$A$7:$P$70,3))</f>
        <v>0</v>
      </c>
      <c r="G24" s="39"/>
      <c r="H24" s="39">
        <f>IF($D24="","",VLOOKUP($D24,'[1]B14 Si Main Draw Prep'!$A$7:$P$70,4))</f>
        <v>0</v>
      </c>
      <c r="I24" s="143" t="s">
        <v>17</v>
      </c>
      <c r="J24" s="43"/>
      <c r="K24" s="55" t="s">
        <v>51</v>
      </c>
      <c r="L24" s="56" t="str">
        <f>UPPER(IF(OR(K24="a",K24="as"),J23,IF(OR(K24="b",K24="bs"),J25,)))</f>
        <v>OBERT</v>
      </c>
      <c r="M24" s="63"/>
      <c r="N24" s="64"/>
      <c r="O24" s="64"/>
      <c r="P24" s="64"/>
      <c r="Q24" s="145"/>
      <c r="R24" s="48"/>
    </row>
    <row r="25" spans="1:18" s="49" customFormat="1" ht="9" customHeight="1">
      <c r="A25" s="51" t="s">
        <v>90</v>
      </c>
      <c r="B25" s="39" t="str">
        <f>IF($D25="","",VLOOKUP($D25,'[1]B14 Si Main Draw Prep'!$A$7:$P$70,15))</f>
        <v>Q</v>
      </c>
      <c r="C25" s="39">
        <f>IF($D25="","",VLOOKUP($D25,'[1]B14 Si Main Draw Prep'!$A$7:$P$70,16))</f>
        <v>0</v>
      </c>
      <c r="D25" s="40">
        <v>39</v>
      </c>
      <c r="E25" s="39" t="str">
        <f>UPPER(IF($D25="","",VLOOKUP($D25,'[1]B14 Si Main Draw Prep'!$A$7:$P$70,2)))</f>
        <v>OBERT</v>
      </c>
      <c r="F25" s="39" t="str">
        <f>IF($D25="","",VLOOKUP($D25,'[1]B14 Si Main Draw Prep'!$A$7:$P$70,3))</f>
        <v>Adrian</v>
      </c>
      <c r="G25" s="39"/>
      <c r="H25" s="39" t="str">
        <f>IF($D25="","",VLOOKUP($D25,'[1]B14 Si Main Draw Prep'!$A$7:$P$70,4))</f>
        <v>GER</v>
      </c>
      <c r="I25" s="142"/>
      <c r="J25" s="56" t="str">
        <f>UPPER(IF(OR(I26="a",I26="as"),E25,IF(OR(I26="b",I26="bs"),E26,)))</f>
        <v>OBERT</v>
      </c>
      <c r="K25" s="144"/>
      <c r="L25" s="43" t="s">
        <v>53</v>
      </c>
      <c r="M25" s="145"/>
      <c r="N25" s="64"/>
      <c r="O25" s="64"/>
      <c r="P25" s="64"/>
      <c r="Q25" s="145"/>
      <c r="R25" s="48"/>
    </row>
    <row r="26" spans="1:18" s="49" customFormat="1" ht="9" customHeight="1">
      <c r="A26" s="51" t="s">
        <v>91</v>
      </c>
      <c r="B26" s="39" t="str">
        <f>IF($D26="","",VLOOKUP($D26,'[1]B14 Si Main Draw Prep'!$A$7:$P$70,15))</f>
        <v>Q</v>
      </c>
      <c r="C26" s="39">
        <f>IF($D26="","",VLOOKUP($D26,'[1]B14 Si Main Draw Prep'!$A$7:$P$70,16))</f>
        <v>0</v>
      </c>
      <c r="D26" s="40">
        <v>40</v>
      </c>
      <c r="E26" s="39" t="str">
        <f>UPPER(IF($D26="","",VLOOKUP($D26,'[1]B14 Si Main Draw Prep'!$A$7:$P$70,2)))</f>
        <v>KREJCI</v>
      </c>
      <c r="F26" s="39" t="str">
        <f>IF($D26="","",VLOOKUP($D26,'[1]B14 Si Main Draw Prep'!$A$7:$P$70,3))</f>
        <v>Lukas</v>
      </c>
      <c r="G26" s="39"/>
      <c r="H26" s="39" t="str">
        <f>IF($D26="","",VLOOKUP($D26,'[1]B14 Si Main Draw Prep'!$A$7:$P$70,4))</f>
        <v>CZE</v>
      </c>
      <c r="I26" s="143" t="s">
        <v>18</v>
      </c>
      <c r="J26" s="43" t="s">
        <v>157</v>
      </c>
      <c r="K26" s="64"/>
      <c r="L26" s="54" t="s">
        <v>16</v>
      </c>
      <c r="M26" s="62" t="s">
        <v>18</v>
      </c>
      <c r="N26" s="56" t="str">
        <f>UPPER(IF(OR(M26="a",M26="as"),L24,IF(OR(M26="b",M26="bs"),L28,)))</f>
        <v>OBERT</v>
      </c>
      <c r="O26" s="63"/>
      <c r="P26" s="64"/>
      <c r="Q26" s="145"/>
      <c r="R26" s="48"/>
    </row>
    <row r="27" spans="1:18" s="49" customFormat="1" ht="9" customHeight="1">
      <c r="A27" s="51" t="s">
        <v>92</v>
      </c>
      <c r="B27" s="39" t="str">
        <f>IF($D27="","",VLOOKUP($D27,'[1]B14 Si Main Draw Prep'!$A$7:$P$70,15))</f>
        <v>Q</v>
      </c>
      <c r="C27" s="39">
        <f>IF($D27="","",VLOOKUP($D27,'[1]B14 Si Main Draw Prep'!$A$7:$P$70,16))</f>
        <v>0</v>
      </c>
      <c r="D27" s="40">
        <v>44</v>
      </c>
      <c r="E27" s="39" t="str">
        <f>UPPER(IF($D27="","",VLOOKUP($D27,'[1]B14 Si Main Draw Prep'!$A$7:$P$70,2)))</f>
        <v>TARAVAN</v>
      </c>
      <c r="F27" s="39" t="str">
        <f>IF($D27="","",VLOOKUP($D27,'[1]B14 Si Main Draw Prep'!$A$7:$P$70,3))</f>
        <v>Nikita</v>
      </c>
      <c r="G27" s="39"/>
      <c r="H27" s="39" t="str">
        <f>IF($D27="","",VLOOKUP($D27,'[1]B14 Si Main Draw Prep'!$A$7:$P$70,4))</f>
        <v>KGZ</v>
      </c>
      <c r="I27" s="142"/>
      <c r="J27" s="56" t="str">
        <f>UPPER(IF(OR(I28="a",I28="as"),E27,IF(OR(I28="b",I28="bs"),E28,)))</f>
        <v>PERVOLARAKIS</v>
      </c>
      <c r="K27" s="63"/>
      <c r="L27" s="146"/>
      <c r="M27" s="147"/>
      <c r="N27" s="43" t="s">
        <v>154</v>
      </c>
      <c r="O27" s="145"/>
      <c r="P27" s="64"/>
      <c r="Q27" s="145"/>
      <c r="R27" s="48"/>
    </row>
    <row r="28" spans="1:18" s="49" customFormat="1" ht="9" customHeight="1">
      <c r="A28" s="51" t="s">
        <v>93</v>
      </c>
      <c r="B28" s="39" t="str">
        <f>IF($D28="","",VLOOKUP($D28,'[1]B14 Si Main Draw Prep'!$A$7:$P$70,15))</f>
        <v>DA</v>
      </c>
      <c r="C28" s="39">
        <f>IF($D28="","",VLOOKUP($D28,'[1]B14 Si Main Draw Prep'!$A$7:$P$70,16))</f>
        <v>0</v>
      </c>
      <c r="D28" s="40">
        <v>36</v>
      </c>
      <c r="E28" s="39" t="str">
        <f>UPPER(IF($D28="","",VLOOKUP($D28,'[1]B14 Si Main Draw Prep'!$A$7:$P$70,2)))</f>
        <v>PERVOLARAKIS</v>
      </c>
      <c r="F28" s="39" t="str">
        <f>IF($D28="","",VLOOKUP($D28,'[1]B14 Si Main Draw Prep'!$A$7:$P$70,3))</f>
        <v>Michalis</v>
      </c>
      <c r="G28" s="39"/>
      <c r="H28" s="39" t="str">
        <f>IF($D28="","",VLOOKUP($D28,'[1]B14 Si Main Draw Prep'!$A$7:$P$70,4))</f>
        <v>GRE</v>
      </c>
      <c r="I28" s="143" t="s">
        <v>51</v>
      </c>
      <c r="J28" s="43" t="s">
        <v>166</v>
      </c>
      <c r="K28" s="55" t="s">
        <v>78</v>
      </c>
      <c r="L28" s="56" t="str">
        <f>UPPER(IF(OR(K28="a",K28="as"),J27,IF(OR(K28="b",K28="bs"),J29,)))</f>
        <v>VARHANIK</v>
      </c>
      <c r="M28" s="148"/>
      <c r="N28" s="64"/>
      <c r="O28" s="145"/>
      <c r="P28" s="64"/>
      <c r="Q28" s="145"/>
      <c r="R28" s="48"/>
    </row>
    <row r="29" spans="1:18" s="49" customFormat="1" ht="9" customHeight="1">
      <c r="A29" s="51" t="s">
        <v>94</v>
      </c>
      <c r="B29" s="39">
        <f>IF($D29="","",VLOOKUP($D29,'[1]B14 Si Main Draw Prep'!$A$7:$P$70,15))</f>
        <v>0</v>
      </c>
      <c r="C29" s="39">
        <f>IF($D29="","",VLOOKUP($D29,'[1]B14 Si Main Draw Prep'!$A$7:$P$70,16))</f>
        <v>0</v>
      </c>
      <c r="D29" s="40">
        <v>49</v>
      </c>
      <c r="E29" s="39" t="str">
        <f>UPPER(IF($D29="","",VLOOKUP($D29,'[1]B14 Si Main Draw Prep'!$A$7:$P$70,2)))</f>
        <v>BYE</v>
      </c>
      <c r="F29" s="39">
        <f>IF($D29="","",VLOOKUP($D29,'[1]B14 Si Main Draw Prep'!$A$7:$P$70,3))</f>
        <v>0</v>
      </c>
      <c r="G29" s="39"/>
      <c r="H29" s="39">
        <f>IF($D29="","",VLOOKUP($D29,'[1]B14 Si Main Draw Prep'!$A$7:$P$70,4))</f>
        <v>0</v>
      </c>
      <c r="I29" s="142"/>
      <c r="J29" s="56" t="str">
        <f>UPPER(IF(OR(I30="a",I30="as"),E29,IF(OR(I30="b",I30="bs"),E30,)))</f>
        <v>VARHANIK</v>
      </c>
      <c r="K29" s="149"/>
      <c r="L29" s="43" t="s">
        <v>54</v>
      </c>
      <c r="M29" s="64"/>
      <c r="N29" s="64"/>
      <c r="O29" s="145"/>
      <c r="P29" s="64"/>
      <c r="Q29" s="145"/>
      <c r="R29" s="48"/>
    </row>
    <row r="30" spans="1:18" s="49" customFormat="1" ht="9" customHeight="1">
      <c r="A30" s="38" t="s">
        <v>95</v>
      </c>
      <c r="B30" s="39" t="str">
        <f>IF($D30="","",VLOOKUP($D30,'[1]B14 Si Main Draw Prep'!$A$7:$P$70,15))</f>
        <v>DA</v>
      </c>
      <c r="C30" s="39">
        <f>IF($D30="","",VLOOKUP($D30,'[1]B14 Si Main Draw Prep'!$A$7:$P$70,16))</f>
        <v>172</v>
      </c>
      <c r="D30" s="40">
        <v>15</v>
      </c>
      <c r="E30" s="41" t="str">
        <f>UPPER(IF($D30="","",VLOOKUP($D30,'[1]B14 Si Main Draw Prep'!$A$7:$P$70,2)))</f>
        <v>VARHANIK</v>
      </c>
      <c r="F30" s="41" t="str">
        <f>IF($D30="","",VLOOKUP($D30,'[1]B14 Si Main Draw Prep'!$A$7:$P$70,3))</f>
        <v>Dominik</v>
      </c>
      <c r="G30" s="41"/>
      <c r="H30" s="41" t="str">
        <f>IF($D30="","",VLOOKUP($D30,'[1]B14 Si Main Draw Prep'!$A$7:$P$70,4))</f>
        <v>CZE</v>
      </c>
      <c r="I30" s="143" t="s">
        <v>78</v>
      </c>
      <c r="J30" s="43"/>
      <c r="K30" s="64"/>
      <c r="L30" s="64"/>
      <c r="M30" s="150"/>
      <c r="N30" s="54" t="s">
        <v>16</v>
      </c>
      <c r="O30" s="62" t="s">
        <v>18</v>
      </c>
      <c r="P30" s="56" t="str">
        <f>UPPER(IF(OR(O30="a",O30="as"),N26,IF(OR(O30="b",O30="bs"),N34,)))</f>
        <v>OBERT</v>
      </c>
      <c r="Q30" s="149"/>
      <c r="R30" s="48"/>
    </row>
    <row r="31" spans="1:18" s="49" customFormat="1" ht="9" customHeight="1">
      <c r="A31" s="38" t="s">
        <v>96</v>
      </c>
      <c r="B31" s="39" t="str">
        <f>IF($D31="","",VLOOKUP($D31,'[1]B14 Si Main Draw Prep'!$A$7:$P$70,15))</f>
        <v>DA</v>
      </c>
      <c r="C31" s="39">
        <f>IF($D31="","",VLOOKUP($D31,'[1]B14 Si Main Draw Prep'!$A$7:$P$70,16))</f>
        <v>132</v>
      </c>
      <c r="D31" s="40">
        <v>10</v>
      </c>
      <c r="E31" s="41" t="str">
        <f>UPPER(IF($D31="","",VLOOKUP($D31,'[1]B14 Si Main Draw Prep'!$A$7:$P$70,2)))</f>
        <v>APOSTOL</v>
      </c>
      <c r="F31" s="41" t="str">
        <f>IF($D31="","",VLOOKUP($D31,'[1]B14 Si Main Draw Prep'!$A$7:$P$70,3))</f>
        <v>Andrei</v>
      </c>
      <c r="G31" s="41"/>
      <c r="H31" s="41" t="str">
        <f>IF($D31="","",VLOOKUP($D31,'[1]B14 Si Main Draw Prep'!$A$7:$P$70,4))</f>
        <v>ROU</v>
      </c>
      <c r="I31" s="142"/>
      <c r="J31" s="56" t="str">
        <f>UPPER(IF(OR(I32="a",I32="as"),E31,IF(OR(I32="b",I32="bs"),E32,)))</f>
        <v>APOSTOL</v>
      </c>
      <c r="K31" s="63"/>
      <c r="L31" s="64"/>
      <c r="M31" s="64"/>
      <c r="N31" s="64"/>
      <c r="O31" s="145"/>
      <c r="P31" s="43" t="s">
        <v>156</v>
      </c>
      <c r="Q31" s="64"/>
      <c r="R31" s="48"/>
    </row>
    <row r="32" spans="1:18" s="49" customFormat="1" ht="9" customHeight="1">
      <c r="A32" s="51" t="s">
        <v>97</v>
      </c>
      <c r="B32" s="39">
        <f>IF($D32="","",VLOOKUP($D32,'[1]B14 Si Main Draw Prep'!$A$7:$P$70,15))</f>
        <v>0</v>
      </c>
      <c r="C32" s="39">
        <f>IF($D32="","",VLOOKUP($D32,'[1]B14 Si Main Draw Prep'!$A$7:$P$70,16))</f>
        <v>0</v>
      </c>
      <c r="D32" s="40">
        <v>49</v>
      </c>
      <c r="E32" s="39" t="str">
        <f>UPPER(IF($D32="","",VLOOKUP($D32,'[1]B14 Si Main Draw Prep'!$A$7:$P$70,2)))</f>
        <v>BYE</v>
      </c>
      <c r="F32" s="39">
        <f>IF($D32="","",VLOOKUP($D32,'[1]B14 Si Main Draw Prep'!$A$7:$P$70,3))</f>
        <v>0</v>
      </c>
      <c r="G32" s="39"/>
      <c r="H32" s="39">
        <f>IF($D32="","",VLOOKUP($D32,'[1]B14 Si Main Draw Prep'!$A$7:$P$70,4))</f>
        <v>0</v>
      </c>
      <c r="I32" s="143" t="s">
        <v>17</v>
      </c>
      <c r="J32" s="43"/>
      <c r="K32" s="55" t="s">
        <v>17</v>
      </c>
      <c r="L32" s="56" t="str">
        <f>UPPER(IF(OR(K32="a",K32="as"),J31,IF(OR(K32="b",K32="bs"),J33,)))</f>
        <v>APOSTOL</v>
      </c>
      <c r="M32" s="63"/>
      <c r="N32" s="64"/>
      <c r="O32" s="145"/>
      <c r="P32" s="64"/>
      <c r="Q32" s="64"/>
      <c r="R32" s="48"/>
    </row>
    <row r="33" spans="1:18" s="49" customFormat="1" ht="9" customHeight="1">
      <c r="A33" s="51" t="s">
        <v>98</v>
      </c>
      <c r="B33" s="39" t="str">
        <f>IF($D33="","",VLOOKUP($D33,'[1]B14 Si Main Draw Prep'!$A$7:$P$70,15))</f>
        <v>WC</v>
      </c>
      <c r="C33" s="39">
        <f>IF($D33="","",VLOOKUP($D33,'[1]B14 Si Main Draw Prep'!$A$7:$P$70,16))</f>
        <v>405</v>
      </c>
      <c r="D33" s="40">
        <v>26</v>
      </c>
      <c r="E33" s="39" t="str">
        <f>UPPER(IF($D33="","",VLOOKUP($D33,'[1]B14 Si Main Draw Prep'!$A$7:$P$70,2)))</f>
        <v>CVIK</v>
      </c>
      <c r="F33" s="39" t="str">
        <f>IF($D33="","",VLOOKUP($D33,'[1]B14 Si Main Draw Prep'!$A$7:$P$70,3))</f>
        <v>Patrik</v>
      </c>
      <c r="G33" s="39"/>
      <c r="H33" s="39" t="str">
        <f>IF($D33="","",VLOOKUP($D33,'[1]B14 Si Main Draw Prep'!$A$7:$P$70,4))</f>
        <v>SVK</v>
      </c>
      <c r="I33" s="142"/>
      <c r="J33" s="56" t="str">
        <f>UPPER(IF(OR(I34="a",I34="as"),E33,IF(OR(I34="b",I34="bs"),E34,)))</f>
        <v>HERZAN</v>
      </c>
      <c r="K33" s="144"/>
      <c r="L33" s="43" t="s">
        <v>48</v>
      </c>
      <c r="M33" s="145"/>
      <c r="N33" s="64"/>
      <c r="O33" s="145"/>
      <c r="P33" s="64"/>
      <c r="Q33" s="64"/>
      <c r="R33" s="48"/>
    </row>
    <row r="34" spans="1:18" s="49" customFormat="1" ht="9" customHeight="1">
      <c r="A34" s="51" t="s">
        <v>99</v>
      </c>
      <c r="B34" s="39" t="str">
        <f>IF($D34="","",VLOOKUP($D34,'[1]B14 Si Main Draw Prep'!$A$7:$P$70,15))</f>
        <v>WC</v>
      </c>
      <c r="C34" s="39">
        <f>IF($D34="","",VLOOKUP($D34,'[1]B14 Si Main Draw Prep'!$A$7:$P$70,16))</f>
        <v>0</v>
      </c>
      <c r="D34" s="40">
        <v>47</v>
      </c>
      <c r="E34" s="39" t="str">
        <f>UPPER(IF($D34="","",VLOOKUP($D34,'[1]B14 Si Main Draw Prep'!$A$7:$P$70,2)))</f>
        <v>HERZAN</v>
      </c>
      <c r="F34" s="39" t="str">
        <f>IF($D34="","",VLOOKUP($D34,'[1]B14 Si Main Draw Prep'!$A$7:$P$70,3))</f>
        <v>Miroslav</v>
      </c>
      <c r="G34" s="39"/>
      <c r="H34" s="39" t="str">
        <f>IF($D34="","",VLOOKUP($D34,'[1]B14 Si Main Draw Prep'!$A$7:$P$70,4))</f>
        <v>CZE</v>
      </c>
      <c r="I34" s="143" t="s">
        <v>51</v>
      </c>
      <c r="J34" s="43" t="s">
        <v>151</v>
      </c>
      <c r="K34" s="64"/>
      <c r="L34" s="54" t="s">
        <v>16</v>
      </c>
      <c r="M34" s="62" t="s">
        <v>51</v>
      </c>
      <c r="N34" s="56" t="str">
        <f>UPPER(IF(OR(M34="a",M34="as"),L32,IF(OR(M34="b",M34="bs"),L36,)))</f>
        <v>WEHNELT</v>
      </c>
      <c r="O34" s="149"/>
      <c r="P34" s="64"/>
      <c r="Q34" s="64"/>
      <c r="R34" s="48"/>
    </row>
    <row r="35" spans="1:18" s="49" customFormat="1" ht="9" customHeight="1">
      <c r="A35" s="51" t="s">
        <v>100</v>
      </c>
      <c r="B35" s="39" t="str">
        <f>IF($D35="","",VLOOKUP($D35,'[1]B14 Si Main Draw Prep'!$A$7:$P$70,15))</f>
        <v>Q</v>
      </c>
      <c r="C35" s="39">
        <f>IF($D35="","",VLOOKUP($D35,'[1]B14 Si Main Draw Prep'!$A$7:$P$70,16))</f>
        <v>0</v>
      </c>
      <c r="D35" s="40">
        <v>38</v>
      </c>
      <c r="E35" s="39" t="str">
        <f>UPPER(IF($D35="","",VLOOKUP($D35,'[1]B14 Si Main Draw Prep'!$A$7:$P$70,2)))</f>
        <v>MARANGONI</v>
      </c>
      <c r="F35" s="39" t="str">
        <f>IF($D35="","",VLOOKUP($D35,'[1]B14 Si Main Draw Prep'!$A$7:$P$70,3))</f>
        <v>Matteo</v>
      </c>
      <c r="G35" s="39"/>
      <c r="H35" s="39" t="str">
        <f>IF($D35="","",VLOOKUP($D35,'[1]B14 Si Main Draw Prep'!$A$7:$P$70,4))</f>
        <v>ITA</v>
      </c>
      <c r="I35" s="142"/>
      <c r="J35" s="56" t="str">
        <f>UPPER(IF(OR(I36="a",I36="as"),E35,IF(OR(I36="b",I36="bs"),E36,)))</f>
        <v>WEHNELT</v>
      </c>
      <c r="K35" s="63"/>
      <c r="L35" s="146"/>
      <c r="M35" s="147"/>
      <c r="N35" s="43" t="s">
        <v>156</v>
      </c>
      <c r="O35" s="64"/>
      <c r="P35" s="64"/>
      <c r="Q35" s="64"/>
      <c r="R35" s="48"/>
    </row>
    <row r="36" spans="1:18" s="49" customFormat="1" ht="9" customHeight="1">
      <c r="A36" s="51" t="s">
        <v>101</v>
      </c>
      <c r="B36" s="39" t="str">
        <f>IF($D36="","",VLOOKUP($D36,'[1]B14 Si Main Draw Prep'!$A$7:$P$70,15))</f>
        <v>WC</v>
      </c>
      <c r="C36" s="39">
        <f>IF($D36="","",VLOOKUP($D36,'[1]B14 Si Main Draw Prep'!$A$7:$P$70,16))</f>
        <v>490</v>
      </c>
      <c r="D36" s="40">
        <v>30</v>
      </c>
      <c r="E36" s="39" t="str">
        <f>UPPER(IF($D36="","",VLOOKUP($D36,'[1]B14 Si Main Draw Prep'!$A$7:$P$70,2)))</f>
        <v>WEHNELT</v>
      </c>
      <c r="F36" s="39" t="str">
        <f>IF($D36="","",VLOOKUP($D36,'[1]B14 Si Main Draw Prep'!$A$7:$P$70,3))</f>
        <v>Kai</v>
      </c>
      <c r="G36" s="39"/>
      <c r="H36" s="39" t="str">
        <f>IF($D36="","",VLOOKUP($D36,'[1]B14 Si Main Draw Prep'!$A$7:$P$70,4))</f>
        <v>GER</v>
      </c>
      <c r="I36" s="143" t="s">
        <v>51</v>
      </c>
      <c r="J36" s="43" t="s">
        <v>151</v>
      </c>
      <c r="K36" s="55" t="s">
        <v>18</v>
      </c>
      <c r="L36" s="56" t="str">
        <f>UPPER(IF(OR(K36="a",K36="as"),J35,IF(OR(K36="b",K36="bs"),J37,)))</f>
        <v>WEHNELT</v>
      </c>
      <c r="M36" s="148"/>
      <c r="N36" s="156" t="s">
        <v>102</v>
      </c>
      <c r="O36" s="157"/>
      <c r="P36" s="156" t="s">
        <v>103</v>
      </c>
      <c r="Q36" s="157"/>
      <c r="R36" s="48"/>
    </row>
    <row r="37" spans="1:18" s="49" customFormat="1" ht="9" customHeight="1">
      <c r="A37" s="51" t="s">
        <v>104</v>
      </c>
      <c r="B37" s="39">
        <f>IF($D37="","",VLOOKUP($D37,'[1]B14 Si Main Draw Prep'!$A$7:$P$70,15))</f>
        <v>0</v>
      </c>
      <c r="C37" s="39">
        <f>IF($D37="","",VLOOKUP($D37,'[1]B14 Si Main Draw Prep'!$A$7:$P$70,16))</f>
        <v>0</v>
      </c>
      <c r="D37" s="40">
        <v>49</v>
      </c>
      <c r="E37" s="39" t="str">
        <f>UPPER(IF($D37="","",VLOOKUP($D37,'[1]B14 Si Main Draw Prep'!$A$7:$P$70,2)))</f>
        <v>BYE</v>
      </c>
      <c r="F37" s="39">
        <f>IF($D37="","",VLOOKUP($D37,'[1]B14 Si Main Draw Prep'!$A$7:$P$70,3))</f>
        <v>0</v>
      </c>
      <c r="G37" s="39"/>
      <c r="H37" s="39">
        <f>IF($D37="","",VLOOKUP($D37,'[1]B14 Si Main Draw Prep'!$A$7:$P$70,4))</f>
        <v>0</v>
      </c>
      <c r="I37" s="142"/>
      <c r="J37" s="56" t="str">
        <f>UPPER(IF(OR(I38="a",I38="as"),E37,IF(OR(I38="b",I38="bs"),E38,)))</f>
        <v>HOBGARSKI</v>
      </c>
      <c r="K37" s="149"/>
      <c r="L37" s="43" t="s">
        <v>151</v>
      </c>
      <c r="M37" s="64"/>
      <c r="N37" s="158" t="str">
        <f>UPPER(IF(OR(O23="a",O23="as"),P14,IF(OR(O23="b",O23="bs"),P30,)))</f>
        <v>OBERT</v>
      </c>
      <c r="O37" s="159"/>
      <c r="P37" s="156"/>
      <c r="Q37" s="157"/>
      <c r="R37" s="48"/>
    </row>
    <row r="38" spans="1:18" s="49" customFormat="1" ht="9" customHeight="1">
      <c r="A38" s="38" t="s">
        <v>105</v>
      </c>
      <c r="B38" s="39" t="str">
        <f>IF($D38="","",VLOOKUP($D38,'[1]B14 Si Main Draw Prep'!$A$7:$P$70,15))</f>
        <v>DA</v>
      </c>
      <c r="C38" s="39">
        <f>IF($D38="","",VLOOKUP($D38,'[1]B14 Si Main Draw Prep'!$A$7:$P$70,16))</f>
        <v>81</v>
      </c>
      <c r="D38" s="40">
        <v>5</v>
      </c>
      <c r="E38" s="41" t="str">
        <f>UPPER(IF($D38="","",VLOOKUP($D38,'[1]B14 Si Main Draw Prep'!$A$7:$P$70,2)))</f>
        <v>HOBGARSKI</v>
      </c>
      <c r="F38" s="41" t="str">
        <f>IF($D38="","",VLOOKUP($D38,'[1]B14 Si Main Draw Prep'!$A$7:$P$70,3))</f>
        <v>Christopher</v>
      </c>
      <c r="G38" s="41"/>
      <c r="H38" s="41" t="str">
        <f>IF($D38="","",VLOOKUP($D38,'[1]B14 Si Main Draw Prep'!$A$7:$P$70,4))</f>
        <v>GER</v>
      </c>
      <c r="I38" s="143" t="s">
        <v>78</v>
      </c>
      <c r="J38" s="43"/>
      <c r="K38" s="64"/>
      <c r="L38" s="64"/>
      <c r="M38" s="160"/>
      <c r="N38" s="161" t="s">
        <v>16</v>
      </c>
      <c r="O38" s="162" t="s">
        <v>78</v>
      </c>
      <c r="P38" s="158" t="str">
        <f>UPPER(IF(OR(O38="a",O38="as"),N37,IF(OR(O38="b",O38="bs"),N39,)))</f>
        <v>DJERE</v>
      </c>
      <c r="Q38" s="159"/>
      <c r="R38" s="48"/>
    </row>
    <row r="39" spans="1:18" s="49" customFormat="1" ht="9" customHeight="1">
      <c r="A39" s="38" t="s">
        <v>106</v>
      </c>
      <c r="B39" s="39" t="str">
        <f>IF($D39="","",VLOOKUP($D39,'[1]B14 Si Main Draw Prep'!$A$7:$P$70,15))</f>
        <v>DA</v>
      </c>
      <c r="C39" s="39">
        <f>IF($D39="","",VLOOKUP($D39,'[1]B14 Si Main Draw Prep'!$A$7:$P$70,16))</f>
        <v>82</v>
      </c>
      <c r="D39" s="40">
        <v>6</v>
      </c>
      <c r="E39" s="41" t="str">
        <f>UPPER(IF($D39="","",VLOOKUP($D39,'[1]B14 Si Main Draw Prep'!$A$7:$P$70,2)))</f>
        <v>KOZLOV</v>
      </c>
      <c r="F39" s="41" t="str">
        <f>IF($D39="","",VLOOKUP($D39,'[1]B14 Si Main Draw Prep'!$A$7:$P$70,3))</f>
        <v>Anton</v>
      </c>
      <c r="G39" s="41"/>
      <c r="H39" s="41" t="str">
        <f>IF($D39="","",VLOOKUP($D39,'[1]B14 Si Main Draw Prep'!$A$7:$P$70,4))</f>
        <v>RUS</v>
      </c>
      <c r="I39" s="142"/>
      <c r="J39" s="56" t="str">
        <f>UPPER(IF(OR(I40="a",I40="as"),E39,IF(OR(I40="b",I40="bs"),E40,)))</f>
        <v>KOZLOV</v>
      </c>
      <c r="K39" s="63"/>
      <c r="L39" s="64"/>
      <c r="M39" s="163"/>
      <c r="N39" s="158" t="str">
        <f>UPPER(IF(OR(O55="a",O55="as"),P46,IF(OR(O55="b",O55="bs"),P62,)))</f>
        <v>DJERE</v>
      </c>
      <c r="O39" s="164"/>
      <c r="P39" s="157" t="s">
        <v>215</v>
      </c>
      <c r="Q39" s="157"/>
      <c r="R39" s="48"/>
    </row>
    <row r="40" spans="1:18" s="49" customFormat="1" ht="9" customHeight="1">
      <c r="A40" s="51" t="s">
        <v>107</v>
      </c>
      <c r="B40" s="39">
        <f>IF($D40="","",VLOOKUP($D40,'[1]B14 Si Main Draw Prep'!$A$7:$P$70,15))</f>
        <v>0</v>
      </c>
      <c r="C40" s="39">
        <f>IF($D40="","",VLOOKUP($D40,'[1]B14 Si Main Draw Prep'!$A$7:$P$70,16))</f>
        <v>0</v>
      </c>
      <c r="D40" s="40">
        <v>49</v>
      </c>
      <c r="E40" s="39" t="str">
        <f>UPPER(IF($D40="","",VLOOKUP($D40,'[1]B14 Si Main Draw Prep'!$A$7:$P$70,2)))</f>
        <v>BYE</v>
      </c>
      <c r="F40" s="39">
        <f>IF($D40="","",VLOOKUP($D40,'[1]B14 Si Main Draw Prep'!$A$7:$P$70,3))</f>
        <v>0</v>
      </c>
      <c r="G40" s="39"/>
      <c r="H40" s="39">
        <f>IF($D40="","",VLOOKUP($D40,'[1]B14 Si Main Draw Prep'!$A$7:$P$70,4))</f>
        <v>0</v>
      </c>
      <c r="I40" s="143" t="s">
        <v>17</v>
      </c>
      <c r="J40" s="43"/>
      <c r="K40" s="55" t="s">
        <v>51</v>
      </c>
      <c r="L40" s="56" t="str">
        <f>UPPER(IF(OR(K40="a",K40="as"),J39,IF(OR(K40="b",K40="bs"),J41,)))</f>
        <v>LEDR</v>
      </c>
      <c r="M40" s="63"/>
      <c r="N40" s="157"/>
      <c r="O40" s="157"/>
      <c r="P40" s="157"/>
      <c r="Q40" s="157"/>
      <c r="R40" s="48"/>
    </row>
    <row r="41" spans="1:18" s="49" customFormat="1" ht="9" customHeight="1">
      <c r="A41" s="51" t="s">
        <v>108</v>
      </c>
      <c r="B41" s="39" t="str">
        <f>IF($D41="","",VLOOKUP($D41,'[1]B14 Si Main Draw Prep'!$A$7:$P$70,15))</f>
        <v>WC</v>
      </c>
      <c r="C41" s="39">
        <f>IF($D41="","",VLOOKUP($D41,'[1]B14 Si Main Draw Prep'!$A$7:$P$70,16))</f>
        <v>0</v>
      </c>
      <c r="D41" s="40">
        <v>45</v>
      </c>
      <c r="E41" s="39" t="str">
        <f>UPPER(IF($D41="","",VLOOKUP($D41,'[1]B14 Si Main Draw Prep'!$A$7:$P$70,2)))</f>
        <v>LAGA</v>
      </c>
      <c r="F41" s="39" t="str">
        <f>IF($D41="","",VLOOKUP($D41,'[1]B14 Si Main Draw Prep'!$A$7:$P$70,3))</f>
        <v>Roman</v>
      </c>
      <c r="G41" s="39"/>
      <c r="H41" s="39" t="str">
        <f>IF($D41="","",VLOOKUP($D41,'[1]B14 Si Main Draw Prep'!$A$7:$P$70,4))</f>
        <v>GER</v>
      </c>
      <c r="I41" s="142"/>
      <c r="J41" s="56" t="str">
        <f>UPPER(IF(OR(I42="a",I42="as"),E41,IF(OR(I42="b",I42="bs"),E42,)))</f>
        <v>LEDR</v>
      </c>
      <c r="K41" s="144"/>
      <c r="L41" s="43" t="s">
        <v>167</v>
      </c>
      <c r="M41" s="145"/>
      <c r="N41" s="157"/>
      <c r="O41" s="157"/>
      <c r="P41" s="157"/>
      <c r="Q41" s="157"/>
      <c r="R41" s="48"/>
    </row>
    <row r="42" spans="1:18" s="49" customFormat="1" ht="9" customHeight="1">
      <c r="A42" s="51" t="s">
        <v>109</v>
      </c>
      <c r="B42" s="39" t="str">
        <f>IF($D42="","",VLOOKUP($D42,'[1]B14 Si Main Draw Prep'!$A$7:$P$70,15))</f>
        <v>DA</v>
      </c>
      <c r="C42" s="39">
        <f>IF($D42="","",VLOOKUP($D42,'[1]B14 Si Main Draw Prep'!$A$7:$P$70,16))</f>
        <v>301</v>
      </c>
      <c r="D42" s="40">
        <v>24</v>
      </c>
      <c r="E42" s="39" t="str">
        <f>UPPER(IF($D42="","",VLOOKUP($D42,'[1]B14 Si Main Draw Prep'!$A$7:$P$70,2)))</f>
        <v>LEDR</v>
      </c>
      <c r="F42" s="39" t="str">
        <f>IF($D42="","",VLOOKUP($D42,'[1]B14 Si Main Draw Prep'!$A$7:$P$70,3))</f>
        <v>David</v>
      </c>
      <c r="G42" s="39"/>
      <c r="H42" s="39" t="str">
        <f>IF($D42="","",VLOOKUP($D42,'[1]B14 Si Main Draw Prep'!$A$7:$P$70,4))</f>
        <v>GER</v>
      </c>
      <c r="I42" s="143" t="s">
        <v>51</v>
      </c>
      <c r="J42" s="43" t="s">
        <v>64</v>
      </c>
      <c r="K42" s="64"/>
      <c r="L42" s="54" t="s">
        <v>16</v>
      </c>
      <c r="M42" s="62" t="s">
        <v>51</v>
      </c>
      <c r="N42" s="56" t="str">
        <f>UPPER(IF(OR(M42="a",M42="as"),L40,IF(OR(M42="b",M42="bs"),L44,)))</f>
        <v>MARTERER</v>
      </c>
      <c r="O42" s="63"/>
      <c r="P42" s="64"/>
      <c r="Q42" s="64"/>
      <c r="R42" s="48"/>
    </row>
    <row r="43" spans="1:18" s="49" customFormat="1" ht="9" customHeight="1">
      <c r="A43" s="51" t="s">
        <v>110</v>
      </c>
      <c r="B43" s="39" t="str">
        <f>IF($D43="","",VLOOKUP($D43,'[1]B14 Si Main Draw Prep'!$A$7:$P$70,15))</f>
        <v>LL</v>
      </c>
      <c r="C43" s="39">
        <f>IF($D43="","",VLOOKUP($D43,'[1]B14 Si Main Draw Prep'!$A$7:$P$70,16))</f>
        <v>0</v>
      </c>
      <c r="D43" s="40">
        <v>48</v>
      </c>
      <c r="E43" s="39" t="str">
        <f>UPPER(IF($D43="","",VLOOKUP($D43,'[1]B14 Si Main Draw Prep'!$A$7:$P$70,2)))</f>
        <v>VIDMANOV</v>
      </c>
      <c r="F43" s="39" t="str">
        <f>IF($D43="","",VLOOKUP($D43,'[1]B14 Si Main Draw Prep'!$A$7:$P$70,3))</f>
        <v>Vasily</v>
      </c>
      <c r="G43" s="39"/>
      <c r="H43" s="39" t="str">
        <f>IF($D43="","",VLOOKUP($D43,'[1]B14 Si Main Draw Prep'!$A$7:$P$70,4))</f>
        <v>RUS</v>
      </c>
      <c r="I43" s="142"/>
      <c r="J43" s="56" t="str">
        <f>UPPER(IF(OR(I44="a",I44="as"),E43,IF(OR(I44="b",I44="bs"),E44,)))</f>
        <v>MARTERER</v>
      </c>
      <c r="K43" s="63"/>
      <c r="L43" s="146"/>
      <c r="M43" s="147"/>
      <c r="N43" s="43" t="s">
        <v>184</v>
      </c>
      <c r="O43" s="145"/>
      <c r="P43" s="64"/>
      <c r="Q43" s="64"/>
      <c r="R43" s="48"/>
    </row>
    <row r="44" spans="1:18" s="49" customFormat="1" ht="9" customHeight="1">
      <c r="A44" s="51" t="s">
        <v>111</v>
      </c>
      <c r="B44" s="39" t="str">
        <f>IF($D44="","",VLOOKUP($D44,'[1]B14 Si Main Draw Prep'!$A$7:$P$70,15))</f>
        <v>DA</v>
      </c>
      <c r="C44" s="39">
        <f>IF($D44="","",VLOOKUP($D44,'[1]B14 Si Main Draw Prep'!$A$7:$P$70,16))</f>
        <v>206</v>
      </c>
      <c r="D44" s="40">
        <v>17</v>
      </c>
      <c r="E44" s="39" t="str">
        <f>UPPER(IF($D44="","",VLOOKUP($D44,'[1]B14 Si Main Draw Prep'!$A$7:$P$70,2)))</f>
        <v>MARTERER</v>
      </c>
      <c r="F44" s="39" t="str">
        <f>IF($D44="","",VLOOKUP($D44,'[1]B14 Si Main Draw Prep'!$A$7:$P$70,3))</f>
        <v>Maximillian</v>
      </c>
      <c r="G44" s="39"/>
      <c r="H44" s="39" t="str">
        <f>IF($D44="","",VLOOKUP($D44,'[1]B14 Si Main Draw Prep'!$A$7:$P$70,4))</f>
        <v>GER</v>
      </c>
      <c r="I44" s="143" t="s">
        <v>51</v>
      </c>
      <c r="J44" s="43" t="s">
        <v>54</v>
      </c>
      <c r="K44" s="55" t="s">
        <v>18</v>
      </c>
      <c r="L44" s="56" t="str">
        <f>UPPER(IF(OR(K44="a",K44="as"),J43,IF(OR(K44="b",K44="bs"),J45,)))</f>
        <v>MARTERER</v>
      </c>
      <c r="M44" s="148"/>
      <c r="N44" s="64"/>
      <c r="O44" s="145"/>
      <c r="P44" s="64"/>
      <c r="Q44" s="64"/>
      <c r="R44" s="48"/>
    </row>
    <row r="45" spans="1:18" s="49" customFormat="1" ht="9" customHeight="1">
      <c r="A45" s="51" t="s">
        <v>112</v>
      </c>
      <c r="B45" s="39">
        <f>IF($D45="","",VLOOKUP($D45,'[1]B14 Si Main Draw Prep'!$A$7:$P$70,15))</f>
        <v>0</v>
      </c>
      <c r="C45" s="39">
        <f>IF($D45="","",VLOOKUP($D45,'[1]B14 Si Main Draw Prep'!$A$7:$P$70,16))</f>
        <v>0</v>
      </c>
      <c r="D45" s="40">
        <v>49</v>
      </c>
      <c r="E45" s="39" t="str">
        <f>UPPER(IF($D45="","",VLOOKUP($D45,'[1]B14 Si Main Draw Prep'!$A$7:$P$70,2)))</f>
        <v>BYE</v>
      </c>
      <c r="F45" s="39">
        <f>IF($D45="","",VLOOKUP($D45,'[1]B14 Si Main Draw Prep'!$A$7:$P$70,3))</f>
        <v>0</v>
      </c>
      <c r="G45" s="39"/>
      <c r="H45" s="39">
        <f>IF($D45="","",VLOOKUP($D45,'[1]B14 Si Main Draw Prep'!$A$7:$P$70,4))</f>
        <v>0</v>
      </c>
      <c r="I45" s="142"/>
      <c r="J45" s="56" t="str">
        <f>UPPER(IF(OR(I46="a",I46="as"),E45,IF(OR(I46="b",I46="bs"),E46,)))</f>
        <v>BLASKO</v>
      </c>
      <c r="K45" s="149"/>
      <c r="L45" s="43" t="s">
        <v>146</v>
      </c>
      <c r="M45" s="64"/>
      <c r="N45" s="64"/>
      <c r="O45" s="145"/>
      <c r="P45" s="64"/>
      <c r="Q45" s="64"/>
      <c r="R45" s="48"/>
    </row>
    <row r="46" spans="1:18" s="49" customFormat="1" ht="9" customHeight="1">
      <c r="A46" s="38" t="s">
        <v>113</v>
      </c>
      <c r="B46" s="39" t="str">
        <f>IF($D46="","",VLOOKUP($D46,'[1]B14 Si Main Draw Prep'!$A$7:$P$70,15))</f>
        <v>DA</v>
      </c>
      <c r="C46" s="39">
        <f>IF($D46="","",VLOOKUP($D46,'[1]B14 Si Main Draw Prep'!$A$7:$P$70,16))</f>
        <v>135</v>
      </c>
      <c r="D46" s="40">
        <v>11</v>
      </c>
      <c r="E46" s="41" t="str">
        <f>UPPER(IF($D46="","",VLOOKUP($D46,'[1]B14 Si Main Draw Prep'!$A$7:$P$70,2)))</f>
        <v>BLASKO</v>
      </c>
      <c r="F46" s="41" t="str">
        <f>IF($D46="","",VLOOKUP($D46,'[1]B14 Si Main Draw Prep'!$A$7:$P$70,3))</f>
        <v>Martin</v>
      </c>
      <c r="G46" s="41"/>
      <c r="H46" s="41" t="str">
        <f>IF($D46="","",VLOOKUP($D46,'[1]B14 Si Main Draw Prep'!$A$7:$P$70,4))</f>
        <v>SVK</v>
      </c>
      <c r="I46" s="143" t="s">
        <v>78</v>
      </c>
      <c r="J46" s="43"/>
      <c r="K46" s="64"/>
      <c r="L46" s="64"/>
      <c r="M46" s="150"/>
      <c r="N46" s="54" t="s">
        <v>16</v>
      </c>
      <c r="O46" s="62" t="s">
        <v>78</v>
      </c>
      <c r="P46" s="56" t="str">
        <f>UPPER(IF(OR(O46="a",O46="as"),N42,IF(OR(O46="b",O46="bs"),N50,)))</f>
        <v>TEKAVEC</v>
      </c>
      <c r="Q46" s="63"/>
      <c r="R46" s="48"/>
    </row>
    <row r="47" spans="1:18" s="49" customFormat="1" ht="9" customHeight="1">
      <c r="A47" s="38" t="s">
        <v>114</v>
      </c>
      <c r="B47" s="39" t="str">
        <f>IF($D47="","",VLOOKUP($D47,'[1]B14 Si Main Draw Prep'!$A$7:$P$70,15))</f>
        <v>DA</v>
      </c>
      <c r="C47" s="39">
        <f>IF($D47="","",VLOOKUP($D47,'[1]B14 Si Main Draw Prep'!$A$7:$P$70,16))</f>
        <v>158</v>
      </c>
      <c r="D47" s="40">
        <v>14</v>
      </c>
      <c r="E47" s="41" t="str">
        <f>UPPER(IF($D47="","",VLOOKUP($D47,'[1]B14 Si Main Draw Prep'!$A$7:$P$70,2)))</f>
        <v>TEKAVEC</v>
      </c>
      <c r="F47" s="41" t="str">
        <f>IF($D47="","",VLOOKUP($D47,'[1]B14 Si Main Draw Prep'!$A$7:$P$70,3))</f>
        <v>Max</v>
      </c>
      <c r="G47" s="41"/>
      <c r="H47" s="41" t="str">
        <f>IF($D47="","",VLOOKUP($D47,'[1]B14 Si Main Draw Prep'!$A$7:$P$70,4))</f>
        <v>SLO</v>
      </c>
      <c r="I47" s="142"/>
      <c r="J47" s="56" t="str">
        <f>UPPER(IF(OR(I48="a",I48="as"),E47,IF(OR(I48="b",I48="bs"),E48,)))</f>
        <v>TEKAVEC</v>
      </c>
      <c r="K47" s="63"/>
      <c r="L47" s="64"/>
      <c r="M47" s="64"/>
      <c r="N47" s="64"/>
      <c r="O47" s="145"/>
      <c r="P47" s="43" t="s">
        <v>204</v>
      </c>
      <c r="Q47" s="145"/>
      <c r="R47" s="48"/>
    </row>
    <row r="48" spans="1:18" s="49" customFormat="1" ht="9" customHeight="1">
      <c r="A48" s="51" t="s">
        <v>115</v>
      </c>
      <c r="B48" s="39">
        <f>IF($D48="","",VLOOKUP($D48,'[1]B14 Si Main Draw Prep'!$A$7:$P$70,15))</f>
        <v>0</v>
      </c>
      <c r="C48" s="39">
        <f>IF($D48="","",VLOOKUP($D48,'[1]B14 Si Main Draw Prep'!$A$7:$P$70,16))</f>
        <v>0</v>
      </c>
      <c r="D48" s="40">
        <v>49</v>
      </c>
      <c r="E48" s="39" t="str">
        <f>UPPER(IF($D48="","",VLOOKUP($D48,'[1]B14 Si Main Draw Prep'!$A$7:$P$70,2)))</f>
        <v>BYE</v>
      </c>
      <c r="F48" s="39">
        <f>IF($D48="","",VLOOKUP($D48,'[1]B14 Si Main Draw Prep'!$A$7:$P$70,3))</f>
        <v>0</v>
      </c>
      <c r="G48" s="39"/>
      <c r="H48" s="39">
        <f>IF($D48="","",VLOOKUP($D48,'[1]B14 Si Main Draw Prep'!$A$7:$P$70,4))</f>
        <v>0</v>
      </c>
      <c r="I48" s="143" t="s">
        <v>17</v>
      </c>
      <c r="J48" s="43"/>
      <c r="K48" s="55" t="s">
        <v>17</v>
      </c>
      <c r="L48" s="56" t="str">
        <f>UPPER(IF(OR(K48="a",K48="as"),J47,IF(OR(K48="b",K48="bs"),J49,)))</f>
        <v>TEKAVEC</v>
      </c>
      <c r="M48" s="63"/>
      <c r="N48" s="64"/>
      <c r="O48" s="145"/>
      <c r="P48" s="64"/>
      <c r="Q48" s="145"/>
      <c r="R48" s="48"/>
    </row>
    <row r="49" spans="1:18" s="49" customFormat="1" ht="9" customHeight="1">
      <c r="A49" s="51" t="s">
        <v>116</v>
      </c>
      <c r="B49" s="39" t="str">
        <f>IF($D49="","",VLOOKUP($D49,'[1]B14 Si Main Draw Prep'!$A$7:$P$70,15))</f>
        <v>Q</v>
      </c>
      <c r="C49" s="39">
        <f>IF($D49="","",VLOOKUP($D49,'[1]B14 Si Main Draw Prep'!$A$7:$P$70,16))</f>
        <v>0</v>
      </c>
      <c r="D49" s="40">
        <v>42</v>
      </c>
      <c r="E49" s="39" t="str">
        <f>UPPER(IF($D49="","",VLOOKUP($D49,'[1]B14 Si Main Draw Prep'!$A$7:$P$70,2)))</f>
        <v>GIULIATO</v>
      </c>
      <c r="F49" s="39" t="str">
        <f>IF($D49="","",VLOOKUP($D49,'[1]B14 Si Main Draw Prep'!$A$7:$P$70,3))</f>
        <v>Alessandro</v>
      </c>
      <c r="G49" s="39"/>
      <c r="H49" s="39" t="str">
        <f>IF($D49="","",VLOOKUP($D49,'[1]B14 Si Main Draw Prep'!$A$7:$P$70,4))</f>
        <v>ITA</v>
      </c>
      <c r="I49" s="142"/>
      <c r="J49" s="56" t="str">
        <f>UPPER(IF(OR(I50="a",I50="as"),E49,IF(OR(I50="b",I50="bs"),E50,)))</f>
        <v>JETEL</v>
      </c>
      <c r="K49" s="144"/>
      <c r="L49" s="43" t="s">
        <v>53</v>
      </c>
      <c r="M49" s="145"/>
      <c r="N49" s="64"/>
      <c r="O49" s="145"/>
      <c r="P49" s="64"/>
      <c r="Q49" s="145"/>
      <c r="R49" s="48"/>
    </row>
    <row r="50" spans="1:18" s="49" customFormat="1" ht="9" customHeight="1">
      <c r="A50" s="51" t="s">
        <v>117</v>
      </c>
      <c r="B50" s="39" t="str">
        <f>IF($D50="","",VLOOKUP($D50,'[1]B14 Si Main Draw Prep'!$A$7:$P$70,15))</f>
        <v>WC</v>
      </c>
      <c r="C50" s="39">
        <f>IF($D50="","",VLOOKUP($D50,'[1]B14 Si Main Draw Prep'!$A$7:$P$70,16))</f>
        <v>0</v>
      </c>
      <c r="D50" s="40">
        <v>46</v>
      </c>
      <c r="E50" s="39" t="str">
        <f>UPPER(IF($D50="","",VLOOKUP($D50,'[1]B14 Si Main Draw Prep'!$A$7:$P$70,2)))</f>
        <v>JETEL</v>
      </c>
      <c r="F50" s="39" t="str">
        <f>IF($D50="","",VLOOKUP($D50,'[1]B14 Si Main Draw Prep'!$A$7:$P$70,3))</f>
        <v>Michal</v>
      </c>
      <c r="G50" s="39"/>
      <c r="H50" s="39" t="str">
        <f>IF($D50="","",VLOOKUP($D50,'[1]B14 Si Main Draw Prep'!$A$7:$P$70,4))</f>
        <v>CZE</v>
      </c>
      <c r="I50" s="143" t="s">
        <v>51</v>
      </c>
      <c r="J50" s="43" t="s">
        <v>168</v>
      </c>
      <c r="K50" s="64"/>
      <c r="L50" s="54" t="s">
        <v>16</v>
      </c>
      <c r="M50" s="62" t="s">
        <v>17</v>
      </c>
      <c r="N50" s="56" t="str">
        <f>UPPER(IF(OR(M50="a",M50="as"),L48,IF(OR(M50="b",M50="bs"),L52,)))</f>
        <v>TEKAVEC</v>
      </c>
      <c r="O50" s="149"/>
      <c r="P50" s="64"/>
      <c r="Q50" s="145"/>
      <c r="R50" s="48"/>
    </row>
    <row r="51" spans="1:18" s="49" customFormat="1" ht="9" customHeight="1">
      <c r="A51" s="51" t="s">
        <v>118</v>
      </c>
      <c r="B51" s="39" t="str">
        <f>IF($D51="","",VLOOKUP($D51,'[1]B14 Si Main Draw Prep'!$A$7:$P$70,15))</f>
        <v>DA</v>
      </c>
      <c r="C51" s="39">
        <f>IF($D51="","",VLOOKUP($D51,'[1]B14 Si Main Draw Prep'!$A$7:$P$70,16))</f>
        <v>229</v>
      </c>
      <c r="D51" s="40">
        <v>19</v>
      </c>
      <c r="E51" s="39" t="str">
        <f>UPPER(IF($D51="","",VLOOKUP($D51,'[1]B14 Si Main Draw Prep'!$A$7:$P$70,2)))</f>
        <v>SELECKY</v>
      </c>
      <c r="F51" s="39" t="str">
        <f>IF($D51="","",VLOOKUP($D51,'[1]B14 Si Main Draw Prep'!$A$7:$P$70,3))</f>
        <v>Matej</v>
      </c>
      <c r="G51" s="39"/>
      <c r="H51" s="39" t="str">
        <f>IF($D51="","",VLOOKUP($D51,'[1]B14 Si Main Draw Prep'!$A$7:$P$70,4))</f>
        <v>SVK</v>
      </c>
      <c r="I51" s="142"/>
      <c r="J51" s="56" t="str">
        <f>UPPER(IF(OR(I52="a",I52="as"),E51,IF(OR(I52="b",I52="bs"),E52,)))</f>
        <v>GENGEL</v>
      </c>
      <c r="K51" s="63"/>
      <c r="L51" s="146"/>
      <c r="M51" s="147"/>
      <c r="N51" s="43" t="s">
        <v>159</v>
      </c>
      <c r="O51" s="64"/>
      <c r="P51" s="64"/>
      <c r="Q51" s="145"/>
      <c r="R51" s="48"/>
    </row>
    <row r="52" spans="1:18" s="49" customFormat="1" ht="9" customHeight="1">
      <c r="A52" s="51" t="s">
        <v>119</v>
      </c>
      <c r="B52" s="39" t="str">
        <f>IF($D52="","",VLOOKUP($D52,'[1]B14 Si Main Draw Prep'!$A$7:$P$70,15))</f>
        <v>DA</v>
      </c>
      <c r="C52" s="39">
        <f>IF($D52="","",VLOOKUP($D52,'[1]B14 Si Main Draw Prep'!$A$7:$P$70,16))</f>
        <v>0</v>
      </c>
      <c r="D52" s="40">
        <v>35</v>
      </c>
      <c r="E52" s="39" t="str">
        <f>UPPER(IF($D52="","",VLOOKUP($D52,'[1]B14 Si Main Draw Prep'!$A$7:$P$70,2)))</f>
        <v>GENGEL</v>
      </c>
      <c r="F52" s="39" t="str">
        <f>IF($D52="","",VLOOKUP($D52,'[1]B14 Si Main Draw Prep'!$A$7:$P$70,3))</f>
        <v>Marek</v>
      </c>
      <c r="G52" s="39"/>
      <c r="H52" s="39" t="str">
        <f>IF($D52="","",VLOOKUP($D52,'[1]B14 Si Main Draw Prep'!$A$7:$P$70,4))</f>
        <v>CZE</v>
      </c>
      <c r="I52" s="143" t="s">
        <v>51</v>
      </c>
      <c r="J52" s="43" t="s">
        <v>159</v>
      </c>
      <c r="K52" s="55" t="s">
        <v>18</v>
      </c>
      <c r="L52" s="56" t="str">
        <f>UPPER(IF(OR(K52="a",K52="as"),J51,IF(OR(K52="b",K52="bs"),J53,)))</f>
        <v>GENGEL</v>
      </c>
      <c r="M52" s="148"/>
      <c r="N52" s="64"/>
      <c r="O52" s="64"/>
      <c r="P52" s="64"/>
      <c r="Q52" s="145"/>
      <c r="R52" s="48"/>
    </row>
    <row r="53" spans="1:18" s="49" customFormat="1" ht="9" customHeight="1">
      <c r="A53" s="51" t="s">
        <v>120</v>
      </c>
      <c r="B53" s="39">
        <f>IF($D53="","",VLOOKUP($D53,'[1]B14 Si Main Draw Prep'!$A$7:$P$70,15))</f>
        <v>0</v>
      </c>
      <c r="C53" s="39">
        <f>IF($D53="","",VLOOKUP($D53,'[1]B14 Si Main Draw Prep'!$A$7:$P$70,16))</f>
        <v>0</v>
      </c>
      <c r="D53" s="40">
        <v>49</v>
      </c>
      <c r="E53" s="39" t="str">
        <f>UPPER(IF($D53="","",VLOOKUP($D53,'[1]B14 Si Main Draw Prep'!$A$7:$P$70,2)))</f>
        <v>BYE</v>
      </c>
      <c r="F53" s="39">
        <f>IF($D53="","",VLOOKUP($D53,'[1]B14 Si Main Draw Prep'!$A$7:$P$70,3))</f>
        <v>0</v>
      </c>
      <c r="G53" s="39"/>
      <c r="H53" s="39">
        <f>IF($D53="","",VLOOKUP($D53,'[1]B14 Si Main Draw Prep'!$A$7:$P$70,4))</f>
        <v>0</v>
      </c>
      <c r="I53" s="142"/>
      <c r="J53" s="56" t="str">
        <f>UPPER(IF(OR(I54="a",I54="as"),E53,IF(OR(I54="b",I54="bs"),E54,)))</f>
        <v>PANAK</v>
      </c>
      <c r="K53" s="149"/>
      <c r="L53" s="43" t="s">
        <v>160</v>
      </c>
      <c r="M53" s="64"/>
      <c r="N53" s="64"/>
      <c r="O53" s="64"/>
      <c r="P53" s="64"/>
      <c r="Q53" s="145"/>
      <c r="R53" s="48"/>
    </row>
    <row r="54" spans="1:18" s="49" customFormat="1" ht="9" customHeight="1">
      <c r="A54" s="38" t="s">
        <v>121</v>
      </c>
      <c r="B54" s="39" t="str">
        <f>IF($D54="","",VLOOKUP($D54,'[1]B14 Si Main Draw Prep'!$A$7:$P$70,15))</f>
        <v>DA</v>
      </c>
      <c r="C54" s="39">
        <f>IF($D54="","",VLOOKUP($D54,'[1]B14 Si Main Draw Prep'!$A$7:$P$70,16))</f>
        <v>62</v>
      </c>
      <c r="D54" s="40">
        <v>3</v>
      </c>
      <c r="E54" s="41" t="str">
        <f>UPPER(IF($D54="","",VLOOKUP($D54,'[1]B14 Si Main Draw Prep'!$A$7:$P$70,2)))</f>
        <v>PANAK</v>
      </c>
      <c r="F54" s="41" t="str">
        <f>IF($D54="","",VLOOKUP($D54,'[1]B14 Si Main Draw Prep'!$A$7:$P$70,3))</f>
        <v>Yvo</v>
      </c>
      <c r="G54" s="41"/>
      <c r="H54" s="41" t="str">
        <f>IF($D54="","",VLOOKUP($D54,'[1]B14 Si Main Draw Prep'!$A$7:$P$70,4))</f>
        <v>CZE</v>
      </c>
      <c r="I54" s="143" t="s">
        <v>78</v>
      </c>
      <c r="J54" s="43"/>
      <c r="K54" s="64"/>
      <c r="L54" s="64"/>
      <c r="M54" s="150"/>
      <c r="N54" s="151" t="s">
        <v>122</v>
      </c>
      <c r="O54" s="152"/>
      <c r="P54" s="56" t="str">
        <f>UPPER(IF(OR(O55="a",O55="as"),P46,IF(OR(O55="b",O55="bs"),P62,)))</f>
        <v>DJERE</v>
      </c>
      <c r="Q54" s="153"/>
      <c r="R54" s="48"/>
    </row>
    <row r="55" spans="1:18" s="49" customFormat="1" ht="9" customHeight="1">
      <c r="A55" s="38" t="s">
        <v>123</v>
      </c>
      <c r="B55" s="39" t="str">
        <f>IF($D55="","",VLOOKUP($D55,'[1]B14 Si Main Draw Prep'!$A$7:$P$70,15))</f>
        <v>DA</v>
      </c>
      <c r="C55" s="39">
        <f>IF($D55="","",VLOOKUP($D55,'[1]B14 Si Main Draw Prep'!$A$7:$P$70,16))</f>
        <v>95</v>
      </c>
      <c r="D55" s="40">
        <v>8</v>
      </c>
      <c r="E55" s="41" t="str">
        <f>UPPER(IF($D55="","",VLOOKUP($D55,'[1]B14 Si Main Draw Prep'!$A$7:$P$70,2)))</f>
        <v>FILO</v>
      </c>
      <c r="F55" s="41" t="str">
        <f>IF($D55="","",VLOOKUP($D55,'[1]B14 Si Main Draw Prep'!$A$7:$P$70,3))</f>
        <v>Daniel</v>
      </c>
      <c r="G55" s="41"/>
      <c r="H55" s="41" t="str">
        <f>IF($D55="","",VLOOKUP($D55,'[1]B14 Si Main Draw Prep'!$A$7:$P$70,4))</f>
        <v>CZE</v>
      </c>
      <c r="I55" s="142"/>
      <c r="J55" s="56" t="str">
        <f>UPPER(IF(OR(I56="a",I56="as"),E55,IF(OR(I56="b",I56="bs"),E56,)))</f>
        <v>FILO</v>
      </c>
      <c r="K55" s="63"/>
      <c r="L55" s="64"/>
      <c r="M55" s="64"/>
      <c r="N55" s="54" t="s">
        <v>16</v>
      </c>
      <c r="O55" s="154" t="s">
        <v>78</v>
      </c>
      <c r="P55" s="43" t="s">
        <v>55</v>
      </c>
      <c r="Q55" s="155"/>
      <c r="R55" s="48"/>
    </row>
    <row r="56" spans="1:18" s="49" customFormat="1" ht="9" customHeight="1">
      <c r="A56" s="51" t="s">
        <v>124</v>
      </c>
      <c r="B56" s="39">
        <f>IF($D56="","",VLOOKUP($D56,'[1]B14 Si Main Draw Prep'!$A$7:$P$70,15))</f>
        <v>0</v>
      </c>
      <c r="C56" s="39">
        <f>IF($D56="","",VLOOKUP($D56,'[1]B14 Si Main Draw Prep'!$A$7:$P$70,16))</f>
        <v>0</v>
      </c>
      <c r="D56" s="40">
        <v>49</v>
      </c>
      <c r="E56" s="39" t="str">
        <f>UPPER(IF($D56="","",VLOOKUP($D56,'[1]B14 Si Main Draw Prep'!$A$7:$P$70,2)))</f>
        <v>BYE</v>
      </c>
      <c r="F56" s="39">
        <f>IF($D56="","",VLOOKUP($D56,'[1]B14 Si Main Draw Prep'!$A$7:$P$70,3))</f>
        <v>0</v>
      </c>
      <c r="G56" s="39"/>
      <c r="H56" s="39">
        <f>IF($D56="","",VLOOKUP($D56,'[1]B14 Si Main Draw Prep'!$A$7:$P$70,4))</f>
        <v>0</v>
      </c>
      <c r="I56" s="143" t="s">
        <v>17</v>
      </c>
      <c r="J56" s="43"/>
      <c r="K56" s="55" t="s">
        <v>17</v>
      </c>
      <c r="L56" s="56" t="str">
        <f>UPPER(IF(OR(K56="a",K56="as"),J55,IF(OR(K56="b",K56="bs"),J57,)))</f>
        <v>FILO</v>
      </c>
      <c r="M56" s="63"/>
      <c r="N56" s="64"/>
      <c r="O56" s="64"/>
      <c r="P56" s="64"/>
      <c r="Q56" s="145"/>
      <c r="R56" s="48"/>
    </row>
    <row r="57" spans="1:18" s="49" customFormat="1" ht="9" customHeight="1">
      <c r="A57" s="51" t="s">
        <v>125</v>
      </c>
      <c r="B57" s="39" t="str">
        <f>IF($D57="","",VLOOKUP($D57,'[1]B14 Si Main Draw Prep'!$A$7:$P$70,15))</f>
        <v>DA</v>
      </c>
      <c r="C57" s="39">
        <f>IF($D57="","",VLOOKUP($D57,'[1]B14 Si Main Draw Prep'!$A$7:$P$70,16))</f>
        <v>0</v>
      </c>
      <c r="D57" s="40">
        <v>32</v>
      </c>
      <c r="E57" s="39" t="str">
        <f>UPPER(IF($D57="","",VLOOKUP($D57,'[1]B14 Si Main Draw Prep'!$A$7:$P$70,2)))</f>
        <v>SLEZAK</v>
      </c>
      <c r="F57" s="39" t="str">
        <f>IF($D57="","",VLOOKUP($D57,'[1]B14 Si Main Draw Prep'!$A$7:$P$70,3))</f>
        <v>Vaclav</v>
      </c>
      <c r="G57" s="39"/>
      <c r="H57" s="39" t="str">
        <f>IF($D57="","",VLOOKUP($D57,'[1]B14 Si Main Draw Prep'!$A$7:$P$70,4))</f>
        <v>CZE</v>
      </c>
      <c r="I57" s="142"/>
      <c r="J57" s="56" t="str">
        <f>UPPER(IF(OR(I58="a",I58="as"),E57,IF(OR(I58="b",I58="bs"),E58,)))</f>
        <v>MARKO</v>
      </c>
      <c r="K57" s="144"/>
      <c r="L57" s="43" t="s">
        <v>156</v>
      </c>
      <c r="M57" s="145"/>
      <c r="N57" s="64"/>
      <c r="O57" s="64"/>
      <c r="P57" s="64"/>
      <c r="Q57" s="145"/>
      <c r="R57" s="48"/>
    </row>
    <row r="58" spans="1:18" s="49" customFormat="1" ht="9" customHeight="1">
      <c r="A58" s="51" t="s">
        <v>126</v>
      </c>
      <c r="B58" s="39" t="str">
        <f>IF($D58="","",VLOOKUP($D58,'[1]B14 Si Main Draw Prep'!$A$7:$P$70,15))</f>
        <v>WC</v>
      </c>
      <c r="C58" s="39">
        <f>IF($D58="","",VLOOKUP($D58,'[1]B14 Si Main Draw Prep'!$A$7:$P$70,16))</f>
        <v>485</v>
      </c>
      <c r="D58" s="40">
        <v>29</v>
      </c>
      <c r="E58" s="39" t="str">
        <f>UPPER(IF($D58="","",VLOOKUP($D58,'[1]B14 Si Main Draw Prep'!$A$7:$P$70,2)))</f>
        <v>MARKO</v>
      </c>
      <c r="F58" s="39" t="str">
        <f>IF($D58="","",VLOOKUP($D58,'[1]B14 Si Main Draw Prep'!$A$7:$P$70,3))</f>
        <v>Michal</v>
      </c>
      <c r="G58" s="39"/>
      <c r="H58" s="39" t="str">
        <f>IF($D58="","",VLOOKUP($D58,'[1]B14 Si Main Draw Prep'!$A$7:$P$70,4))</f>
        <v>SVK</v>
      </c>
      <c r="I58" s="143" t="s">
        <v>51</v>
      </c>
      <c r="J58" s="43" t="s">
        <v>72</v>
      </c>
      <c r="K58" s="64"/>
      <c r="L58" s="54" t="s">
        <v>16</v>
      </c>
      <c r="M58" s="62" t="s">
        <v>17</v>
      </c>
      <c r="N58" s="56" t="str">
        <f>UPPER(IF(OR(M58="a",M58="as"),L56,IF(OR(M58="b",M58="bs"),L60,)))</f>
        <v>FILO</v>
      </c>
      <c r="O58" s="63"/>
      <c r="P58" s="64"/>
      <c r="Q58" s="145"/>
      <c r="R58" s="48"/>
    </row>
    <row r="59" spans="1:18" s="49" customFormat="1" ht="9" customHeight="1">
      <c r="A59" s="51" t="s">
        <v>127</v>
      </c>
      <c r="B59" s="39" t="str">
        <f>IF($D59="","",VLOOKUP($D59,'[1]B14 Si Main Draw Prep'!$A$7:$P$70,15))</f>
        <v>DA</v>
      </c>
      <c r="C59" s="39">
        <f>IF($D59="","",VLOOKUP($D59,'[1]B14 Si Main Draw Prep'!$A$7:$P$70,16))</f>
        <v>353</v>
      </c>
      <c r="D59" s="40">
        <v>25</v>
      </c>
      <c r="E59" s="39" t="str">
        <f>UPPER(IF($D59="","",VLOOKUP($D59,'[1]B14 Si Main Draw Prep'!$A$7:$P$70,2)))</f>
        <v>MIEDLER</v>
      </c>
      <c r="F59" s="39" t="str">
        <f>IF($D59="","",VLOOKUP($D59,'[1]B14 Si Main Draw Prep'!$A$7:$P$70,3))</f>
        <v>Lucas</v>
      </c>
      <c r="G59" s="39"/>
      <c r="H59" s="39" t="str">
        <f>IF($D59="","",VLOOKUP($D59,'[1]B14 Si Main Draw Prep'!$A$7:$P$70,4))</f>
        <v>AUT</v>
      </c>
      <c r="I59" s="142"/>
      <c r="J59" s="56" t="str">
        <f>UPPER(IF(OR(I60="a",I60="as"),E59,IF(OR(I60="b",I60="bs"),E60,)))</f>
        <v>MIEDLER</v>
      </c>
      <c r="K59" s="63"/>
      <c r="L59" s="146"/>
      <c r="M59" s="147"/>
      <c r="N59" s="43" t="s">
        <v>185</v>
      </c>
      <c r="O59" s="145"/>
      <c r="P59" s="64"/>
      <c r="Q59" s="145"/>
      <c r="R59" s="48"/>
    </row>
    <row r="60" spans="1:18" s="49" customFormat="1" ht="9" customHeight="1">
      <c r="A60" s="51" t="s">
        <v>128</v>
      </c>
      <c r="B60" s="39" t="str">
        <f>IF($D60="","",VLOOKUP($D60,'[1]B14 Si Main Draw Prep'!$A$7:$P$70,15))</f>
        <v>DA</v>
      </c>
      <c r="C60" s="39">
        <f>IF($D60="","",VLOOKUP($D60,'[1]B14 Si Main Draw Prep'!$A$7:$P$70,16))</f>
        <v>0</v>
      </c>
      <c r="D60" s="40">
        <v>31</v>
      </c>
      <c r="E60" s="39" t="str">
        <f>UPPER(IF($D60="","",VLOOKUP($D60,'[1]B14 Si Main Draw Prep'!$A$7:$P$70,2)))</f>
        <v>DERKAS</v>
      </c>
      <c r="F60" s="39" t="str">
        <f>IF($D60="","",VLOOKUP($D60,'[1]B14 Si Main Draw Prep'!$A$7:$P$70,3))</f>
        <v>Zdenek</v>
      </c>
      <c r="G60" s="39"/>
      <c r="H60" s="39" t="str">
        <f>IF($D60="","",VLOOKUP($D60,'[1]B14 Si Main Draw Prep'!$A$7:$P$70,4))</f>
        <v>CZE</v>
      </c>
      <c r="I60" s="143" t="s">
        <v>18</v>
      </c>
      <c r="J60" s="43" t="s">
        <v>154</v>
      </c>
      <c r="K60" s="55" t="s">
        <v>78</v>
      </c>
      <c r="L60" s="56" t="str">
        <f>UPPER(IF(OR(K60="a",K60="as"),J59,IF(OR(K60="b",K60="bs"),J61,)))</f>
        <v>MEINZER</v>
      </c>
      <c r="M60" s="148"/>
      <c r="N60" s="64"/>
      <c r="O60" s="145"/>
      <c r="P60" s="64"/>
      <c r="Q60" s="145"/>
      <c r="R60" s="48"/>
    </row>
    <row r="61" spans="1:18" s="49" customFormat="1" ht="9" customHeight="1">
      <c r="A61" s="51" t="s">
        <v>129</v>
      </c>
      <c r="B61" s="39">
        <f>IF($D61="","",VLOOKUP($D61,'[1]B14 Si Main Draw Prep'!$A$7:$P$70,15))</f>
        <v>0</v>
      </c>
      <c r="C61" s="39">
        <f>IF($D61="","",VLOOKUP($D61,'[1]B14 Si Main Draw Prep'!$A$7:$P$70,16))</f>
        <v>0</v>
      </c>
      <c r="D61" s="40">
        <v>49</v>
      </c>
      <c r="E61" s="39" t="str">
        <f>UPPER(IF($D61="","",VLOOKUP($D61,'[1]B14 Si Main Draw Prep'!$A$7:$P$70,2)))</f>
        <v>BYE</v>
      </c>
      <c r="F61" s="39">
        <f>IF($D61="","",VLOOKUP($D61,'[1]B14 Si Main Draw Prep'!$A$7:$P$70,3))</f>
        <v>0</v>
      </c>
      <c r="G61" s="39"/>
      <c r="H61" s="39">
        <f>IF($D61="","",VLOOKUP($D61,'[1]B14 Si Main Draw Prep'!$A$7:$P$70,4))</f>
        <v>0</v>
      </c>
      <c r="I61" s="142"/>
      <c r="J61" s="56" t="str">
        <f>UPPER(IF(OR(I62="a",I62="as"),E61,IF(OR(I62="b",I62="bs"),E62,)))</f>
        <v>MEINZER</v>
      </c>
      <c r="K61" s="149"/>
      <c r="L61" s="43" t="s">
        <v>157</v>
      </c>
      <c r="M61" s="64"/>
      <c r="N61" s="64"/>
      <c r="O61" s="145"/>
      <c r="P61" s="64"/>
      <c r="Q61" s="145"/>
      <c r="R61" s="48"/>
    </row>
    <row r="62" spans="1:18" s="49" customFormat="1" ht="9" customHeight="1">
      <c r="A62" s="38" t="s">
        <v>130</v>
      </c>
      <c r="B62" s="39" t="str">
        <f>IF($D62="","",VLOOKUP($D62,'[1]B14 Si Main Draw Prep'!$A$7:$P$70,15))</f>
        <v>DA</v>
      </c>
      <c r="C62" s="39">
        <f>IF($D62="","",VLOOKUP($D62,'[1]B14 Si Main Draw Prep'!$A$7:$P$70,16))</f>
        <v>103</v>
      </c>
      <c r="D62" s="40">
        <v>9</v>
      </c>
      <c r="E62" s="41" t="str">
        <f>UPPER(IF($D62="","",VLOOKUP($D62,'[1]B14 Si Main Draw Prep'!$A$7:$P$70,2)))</f>
        <v>MEINZER</v>
      </c>
      <c r="F62" s="41" t="str">
        <f>IF($D62="","",VLOOKUP($D62,'[1]B14 Si Main Draw Prep'!$A$7:$P$70,3))</f>
        <v>Jonas</v>
      </c>
      <c r="G62" s="41"/>
      <c r="H62" s="41" t="str">
        <f>IF($D62="","",VLOOKUP($D62,'[1]B14 Si Main Draw Prep'!$A$7:$P$70,4))</f>
        <v>GER</v>
      </c>
      <c r="I62" s="143" t="s">
        <v>78</v>
      </c>
      <c r="J62" s="43"/>
      <c r="K62" s="64"/>
      <c r="L62" s="64"/>
      <c r="M62" s="150"/>
      <c r="N62" s="54" t="s">
        <v>16</v>
      </c>
      <c r="O62" s="62" t="s">
        <v>78</v>
      </c>
      <c r="P62" s="56" t="str">
        <f>UPPER(IF(OR(O62="a",O62="as"),N58,IF(OR(O62="b",O62="bs"),N66,)))</f>
        <v>DJERE</v>
      </c>
      <c r="Q62" s="149"/>
      <c r="R62" s="48"/>
    </row>
    <row r="63" spans="1:18" s="49" customFormat="1" ht="9" customHeight="1">
      <c r="A63" s="38" t="s">
        <v>131</v>
      </c>
      <c r="B63" s="39" t="str">
        <f>IF($D63="","",VLOOKUP($D63,'[1]B14 Si Main Draw Prep'!$A$7:$P$70,15))</f>
        <v>DA</v>
      </c>
      <c r="C63" s="39">
        <f>IF($D63="","",VLOOKUP($D63,'[1]B14 Si Main Draw Prep'!$A$7:$P$70,16))</f>
        <v>156</v>
      </c>
      <c r="D63" s="40">
        <v>13</v>
      </c>
      <c r="E63" s="41" t="str">
        <f>UPPER(IF($D63="","",VLOOKUP($D63,'[1]B14 Si Main Draw Prep'!$A$7:$P$70,2)))</f>
        <v>NAGY</v>
      </c>
      <c r="F63" s="41" t="str">
        <f>IF($D63="","",VLOOKUP($D63,'[1]B14 Si Main Draw Prep'!$A$7:$P$70,3))</f>
        <v>Oliver</v>
      </c>
      <c r="G63" s="41"/>
      <c r="H63" s="41" t="str">
        <f>IF($D63="","",VLOOKUP($D63,'[1]B14 Si Main Draw Prep'!$A$7:$P$70,4))</f>
        <v>SVK</v>
      </c>
      <c r="I63" s="142"/>
      <c r="J63" s="56" t="str">
        <f>UPPER(IF(OR(I64="a",I64="as"),E63,IF(OR(I64="b",I64="bs"),E64,)))</f>
        <v>NAGY</v>
      </c>
      <c r="K63" s="63"/>
      <c r="L63" s="64"/>
      <c r="M63" s="64"/>
      <c r="N63" s="64"/>
      <c r="O63" s="145"/>
      <c r="P63" s="43" t="s">
        <v>205</v>
      </c>
      <c r="Q63" s="64"/>
      <c r="R63" s="48"/>
    </row>
    <row r="64" spans="1:18" s="49" customFormat="1" ht="9" customHeight="1">
      <c r="A64" s="51" t="s">
        <v>132</v>
      </c>
      <c r="B64" s="39">
        <f>IF($D64="","",VLOOKUP($D64,'[1]B14 Si Main Draw Prep'!$A$7:$P$70,15))</f>
        <v>0</v>
      </c>
      <c r="C64" s="39">
        <f>IF($D64="","",VLOOKUP($D64,'[1]B14 Si Main Draw Prep'!$A$7:$P$70,16))</f>
        <v>0</v>
      </c>
      <c r="D64" s="40">
        <v>49</v>
      </c>
      <c r="E64" s="39" t="str">
        <f>UPPER(IF($D64="","",VLOOKUP($D64,'[1]B14 Si Main Draw Prep'!$A$7:$P$70,2)))</f>
        <v>BYE</v>
      </c>
      <c r="F64" s="39">
        <f>IF($D64="","",VLOOKUP($D64,'[1]B14 Si Main Draw Prep'!$A$7:$P$70,3))</f>
        <v>0</v>
      </c>
      <c r="G64" s="39"/>
      <c r="H64" s="39">
        <f>IF($D64="","",VLOOKUP($D64,'[1]B14 Si Main Draw Prep'!$A$7:$P$70,4))</f>
        <v>0</v>
      </c>
      <c r="I64" s="143" t="s">
        <v>17</v>
      </c>
      <c r="J64" s="43"/>
      <c r="K64" s="55" t="s">
        <v>17</v>
      </c>
      <c r="L64" s="56" t="str">
        <f>UPPER(IF(OR(K64="a",K64="as"),J63,IF(OR(K64="b",K64="bs"),J65,)))</f>
        <v>NAGY</v>
      </c>
      <c r="M64" s="63"/>
      <c r="N64" s="64"/>
      <c r="O64" s="145"/>
      <c r="P64" s="64"/>
      <c r="Q64" s="64"/>
      <c r="R64" s="48"/>
    </row>
    <row r="65" spans="1:18" s="49" customFormat="1" ht="9" customHeight="1">
      <c r="A65" s="51" t="s">
        <v>133</v>
      </c>
      <c r="B65" s="39" t="str">
        <f>IF($D65="","",VLOOKUP($D65,'[1]B14 Si Main Draw Prep'!$A$7:$P$70,15))</f>
        <v>DA</v>
      </c>
      <c r="C65" s="39">
        <f>IF($D65="","",VLOOKUP($D65,'[1]B14 Si Main Draw Prep'!$A$7:$P$70,16))</f>
        <v>301</v>
      </c>
      <c r="D65" s="40">
        <v>23</v>
      </c>
      <c r="E65" s="39" t="str">
        <f>UPPER(IF($D65="","",VLOOKUP($D65,'[1]B14 Si Main Draw Prep'!$A$7:$P$70,2)))</f>
        <v>KUČERA</v>
      </c>
      <c r="F65" s="39" t="str">
        <f>IF($D65="","",VLOOKUP($D65,'[1]B14 Si Main Draw Prep'!$A$7:$P$70,3))</f>
        <v>Vojtech</v>
      </c>
      <c r="G65" s="39"/>
      <c r="H65" s="39" t="str">
        <f>IF($D65="","",VLOOKUP($D65,'[1]B14 Si Main Draw Prep'!$A$7:$P$70,4))</f>
        <v>CZE</v>
      </c>
      <c r="I65" s="142"/>
      <c r="J65" s="56" t="str">
        <f>UPPER(IF(OR(I66="a",I66="as"),E65,IF(OR(I66="b",I66="bs"),E66,)))</f>
        <v>KUČERA</v>
      </c>
      <c r="K65" s="144"/>
      <c r="L65" s="43" t="s">
        <v>146</v>
      </c>
      <c r="M65" s="145"/>
      <c r="N65" s="64"/>
      <c r="O65" s="145"/>
      <c r="P65" s="64"/>
      <c r="Q65" s="64"/>
      <c r="R65" s="48"/>
    </row>
    <row r="66" spans="1:18" s="49" customFormat="1" ht="9" customHeight="1">
      <c r="A66" s="51" t="s">
        <v>134</v>
      </c>
      <c r="B66" s="39" t="str">
        <f>IF($D66="","",VLOOKUP($D66,'[1]B14 Si Main Draw Prep'!$A$7:$P$70,15))</f>
        <v>DA</v>
      </c>
      <c r="C66" s="39">
        <f>IF($D66="","",VLOOKUP($D66,'[1]B14 Si Main Draw Prep'!$A$7:$P$70,16))</f>
        <v>208</v>
      </c>
      <c r="D66" s="40">
        <v>18</v>
      </c>
      <c r="E66" s="39" t="str">
        <f>UPPER(IF($D66="","",VLOOKUP($D66,'[1]B14 Si Main Draw Prep'!$A$7:$P$70,2)))</f>
        <v>BOUDA</v>
      </c>
      <c r="F66" s="39" t="str">
        <f>IF($D66="","",VLOOKUP($D66,'[1]B14 Si Main Draw Prep'!$A$7:$P$70,3))</f>
        <v>Daniel</v>
      </c>
      <c r="G66" s="39"/>
      <c r="H66" s="39" t="str">
        <f>IF($D66="","",VLOOKUP($D66,'[1]B14 Si Main Draw Prep'!$A$7:$P$70,4))</f>
        <v>CZE</v>
      </c>
      <c r="I66" s="143" t="s">
        <v>18</v>
      </c>
      <c r="J66" s="43" t="s">
        <v>169</v>
      </c>
      <c r="K66" s="64"/>
      <c r="L66" s="54" t="s">
        <v>16</v>
      </c>
      <c r="M66" s="62" t="s">
        <v>78</v>
      </c>
      <c r="N66" s="56" t="str">
        <f>UPPER(IF(OR(M66="a",M66="as"),L64,IF(OR(M66="b",M66="bs"),L68,)))</f>
        <v>DJERE</v>
      </c>
      <c r="O66" s="149"/>
      <c r="P66" s="64"/>
      <c r="Q66" s="64"/>
      <c r="R66" s="48"/>
    </row>
    <row r="67" spans="1:18" s="49" customFormat="1" ht="9" customHeight="1">
      <c r="A67" s="51" t="s">
        <v>135</v>
      </c>
      <c r="B67" s="39" t="str">
        <f>IF($D67="","",VLOOKUP($D67,'[1]B14 Si Main Draw Prep'!$A$7:$P$70,15))</f>
        <v>DA</v>
      </c>
      <c r="C67" s="39">
        <f>IF($D67="","",VLOOKUP($D67,'[1]B14 Si Main Draw Prep'!$A$7:$P$70,16))</f>
        <v>0</v>
      </c>
      <c r="D67" s="40">
        <v>34</v>
      </c>
      <c r="E67" s="39" t="str">
        <f>UPPER(IF($D67="","",VLOOKUP($D67,'[1]B14 Si Main Draw Prep'!$A$7:$P$70,2)))</f>
        <v>KISS</v>
      </c>
      <c r="F67" s="39" t="str">
        <f>IF($D67="","",VLOOKUP($D67,'[1]B14 Si Main Draw Prep'!$A$7:$P$70,3))</f>
        <v>David</v>
      </c>
      <c r="G67" s="39"/>
      <c r="H67" s="39" t="str">
        <f>IF($D67="","",VLOOKUP($D67,'[1]B14 Si Main Draw Prep'!$A$7:$P$70,4))</f>
        <v>CZE</v>
      </c>
      <c r="I67" s="142"/>
      <c r="J67" s="56" t="str">
        <f>UPPER(IF(OR(I68="a",I68="as"),E67,IF(OR(I68="b",I68="bs"),E68,)))</f>
        <v>KISS</v>
      </c>
      <c r="K67" s="63"/>
      <c r="L67" s="146"/>
      <c r="M67" s="147"/>
      <c r="N67" s="43" t="s">
        <v>186</v>
      </c>
      <c r="O67" s="64"/>
      <c r="P67" s="64"/>
      <c r="Q67" s="64"/>
      <c r="R67" s="48"/>
    </row>
    <row r="68" spans="1:18" s="49" customFormat="1" ht="9" customHeight="1">
      <c r="A68" s="51" t="s">
        <v>136</v>
      </c>
      <c r="B68" s="39" t="str">
        <f>IF($D68="","",VLOOKUP($D68,'[1]B14 Si Main Draw Prep'!$A$7:$P$70,15))</f>
        <v>Q</v>
      </c>
      <c r="C68" s="39">
        <f>IF($D68="","",VLOOKUP($D68,'[1]B14 Si Main Draw Prep'!$A$7:$P$70,16))</f>
        <v>0</v>
      </c>
      <c r="D68" s="40">
        <v>41</v>
      </c>
      <c r="E68" s="39" t="str">
        <f>UPPER(IF($D68="","",VLOOKUP($D68,'[1]B14 Si Main Draw Prep'!$A$7:$P$70,2)))</f>
        <v>DUSEK</v>
      </c>
      <c r="F68" s="39" t="str">
        <f>IF($D68="","",VLOOKUP($D68,'[1]B14 Si Main Draw Prep'!$A$7:$P$70,3))</f>
        <v>Ondrej</v>
      </c>
      <c r="G68" s="39"/>
      <c r="H68" s="39" t="str">
        <f>IF($D68="","",VLOOKUP($D68,'[1]B14 Si Main Draw Prep'!$A$7:$P$70,4))</f>
        <v>CZE</v>
      </c>
      <c r="I68" s="143" t="s">
        <v>18</v>
      </c>
      <c r="J68" s="43" t="s">
        <v>170</v>
      </c>
      <c r="K68" s="55" t="s">
        <v>78</v>
      </c>
      <c r="L68" s="56" t="str">
        <f>UPPER(IF(OR(K68="a",K68="as"),J67,IF(OR(K68="b",K68="bs"),J69,)))</f>
        <v>DJERE</v>
      </c>
      <c r="M68" s="148"/>
      <c r="N68" s="64"/>
      <c r="O68" s="64"/>
      <c r="P68" s="64"/>
      <c r="Q68" s="64"/>
      <c r="R68" s="48"/>
    </row>
    <row r="69" spans="1:18" s="49" customFormat="1" ht="9" customHeight="1">
      <c r="A69" s="51" t="s">
        <v>137</v>
      </c>
      <c r="B69" s="39">
        <f>IF($D69="","",VLOOKUP($D69,'[1]B14 Si Main Draw Prep'!$A$7:$P$70,15))</f>
        <v>0</v>
      </c>
      <c r="C69" s="39">
        <f>IF($D69="","",VLOOKUP($D69,'[1]B14 Si Main Draw Prep'!$A$7:$P$70,16))</f>
        <v>0</v>
      </c>
      <c r="D69" s="40">
        <v>49</v>
      </c>
      <c r="E69" s="39" t="str">
        <f>UPPER(IF($D69="","",VLOOKUP($D69,'[1]B14 Si Main Draw Prep'!$A$7:$P$70,2)))</f>
        <v>BYE</v>
      </c>
      <c r="F69" s="39">
        <f>IF($D69="","",VLOOKUP($D69,'[1]B14 Si Main Draw Prep'!$A$7:$P$70,3))</f>
        <v>0</v>
      </c>
      <c r="G69" s="39"/>
      <c r="H69" s="39">
        <f>IF($D69="","",VLOOKUP($D69,'[1]B14 Si Main Draw Prep'!$A$7:$P$70,4))</f>
        <v>0</v>
      </c>
      <c r="I69" s="142"/>
      <c r="J69" s="56" t="str">
        <f>UPPER(IF(OR(I70="a",I70="as"),E69,IF(OR(I70="b",I70="bs"),E70,)))</f>
        <v>DJERE</v>
      </c>
      <c r="K69" s="149"/>
      <c r="L69" s="43" t="s">
        <v>171</v>
      </c>
      <c r="M69" s="64"/>
      <c r="N69" s="64"/>
      <c r="O69" s="64"/>
      <c r="P69" s="64"/>
      <c r="Q69" s="64"/>
      <c r="R69" s="48"/>
    </row>
    <row r="70" spans="1:18" s="49" customFormat="1" ht="9" customHeight="1">
      <c r="A70" s="38" t="s">
        <v>138</v>
      </c>
      <c r="B70" s="39" t="str">
        <f>IF($D70="","",VLOOKUP($D70,'[1]B14 Si Main Draw Prep'!$A$7:$P$70,15))</f>
        <v>DA</v>
      </c>
      <c r="C70" s="39">
        <f>IF($D70="","",VLOOKUP($D70,'[1]B14 Si Main Draw Prep'!$A$7:$P$70,16))</f>
        <v>25</v>
      </c>
      <c r="D70" s="40">
        <v>2</v>
      </c>
      <c r="E70" s="41" t="str">
        <f>UPPER(IF($D70="","",VLOOKUP($D70,'[1]B14 Si Main Draw Prep'!$A$7:$P$70,2)))</f>
        <v>DJERE</v>
      </c>
      <c r="F70" s="41" t="str">
        <f>IF($D70="","",VLOOKUP($D70,'[1]B14 Si Main Draw Prep'!$A$7:$P$70,3))</f>
        <v>Laslo</v>
      </c>
      <c r="G70" s="41"/>
      <c r="H70" s="41" t="str">
        <f>IF($D70="","",VLOOKUP($D70,'[1]B14 Si Main Draw Prep'!$A$7:$P$70,4))</f>
        <v>SRB</v>
      </c>
      <c r="I70" s="143" t="s">
        <v>78</v>
      </c>
      <c r="J70" s="43"/>
      <c r="K70" s="64"/>
      <c r="L70" s="64"/>
      <c r="M70" s="150"/>
      <c r="N70" s="64"/>
      <c r="O70" s="64"/>
      <c r="P70" s="64"/>
      <c r="Q70" s="64"/>
      <c r="R70" s="48"/>
    </row>
    <row r="71" spans="1:18" s="49" customFormat="1" ht="6" customHeight="1">
      <c r="A71" s="165"/>
      <c r="B71" s="166"/>
      <c r="C71" s="166"/>
      <c r="D71" s="167"/>
      <c r="E71" s="168"/>
      <c r="F71" s="168"/>
      <c r="G71" s="169"/>
      <c r="H71" s="168"/>
      <c r="I71" s="170"/>
      <c r="J71" s="64"/>
      <c r="K71" s="64"/>
      <c r="L71" s="64"/>
      <c r="M71" s="150"/>
      <c r="N71" s="64"/>
      <c r="O71" s="64"/>
      <c r="P71" s="64"/>
      <c r="Q71" s="64"/>
      <c r="R71" s="48"/>
    </row>
    <row r="72" spans="1:17" s="98" customFormat="1" ht="10.5" customHeight="1">
      <c r="A72" s="86" t="s">
        <v>19</v>
      </c>
      <c r="B72" s="87"/>
      <c r="C72" s="88"/>
      <c r="D72" s="171" t="s">
        <v>20</v>
      </c>
      <c r="E72" s="172" t="s">
        <v>21</v>
      </c>
      <c r="F72" s="171" t="s">
        <v>20</v>
      </c>
      <c r="G72" s="91" t="s">
        <v>21</v>
      </c>
      <c r="H72" s="173"/>
      <c r="I72" s="171" t="s">
        <v>20</v>
      </c>
      <c r="J72" s="90" t="s">
        <v>139</v>
      </c>
      <c r="K72" s="93"/>
      <c r="L72" s="90" t="s">
        <v>23</v>
      </c>
      <c r="M72" s="94"/>
      <c r="N72" s="95" t="s">
        <v>24</v>
      </c>
      <c r="O72" s="95"/>
      <c r="P72" s="96" t="s">
        <v>142</v>
      </c>
      <c r="Q72" s="97"/>
    </row>
    <row r="73" spans="1:17" s="98" customFormat="1" ht="9" customHeight="1">
      <c r="A73" s="99" t="s">
        <v>26</v>
      </c>
      <c r="B73" s="100"/>
      <c r="C73" s="101"/>
      <c r="D73" s="102">
        <v>1</v>
      </c>
      <c r="E73" s="174" t="str">
        <f>IF(D73&gt;$Q$80,,UPPER(VLOOKUP(D73,'[1]B14 Si Main Draw Prep'!$A$7:$R$134,2)))</f>
        <v>ROUTA</v>
      </c>
      <c r="F73" s="102">
        <v>9</v>
      </c>
      <c r="G73" s="103" t="str">
        <f>IF(F73&gt;$Q$80,,UPPER(VLOOKUP(F73,'[1]B14 Si Main Draw Prep'!$A$7:$R$134,2)))</f>
        <v>MEINZER</v>
      </c>
      <c r="H73" s="105"/>
      <c r="I73" s="106" t="s">
        <v>27</v>
      </c>
      <c r="J73" s="100"/>
      <c r="K73" s="107"/>
      <c r="L73" s="100"/>
      <c r="M73" s="108"/>
      <c r="N73" s="109" t="s">
        <v>28</v>
      </c>
      <c r="O73" s="110"/>
      <c r="P73" s="110"/>
      <c r="Q73" s="111"/>
    </row>
    <row r="74" spans="1:17" s="98" customFormat="1" ht="9" customHeight="1">
      <c r="A74" s="112" t="s">
        <v>29</v>
      </c>
      <c r="B74" s="113"/>
      <c r="C74" s="114"/>
      <c r="D74" s="102">
        <v>2</v>
      </c>
      <c r="E74" s="174" t="str">
        <f>IF(D74&gt;$Q$80,,UPPER(VLOOKUP(D74,'[1]B14 Si Main Draw Prep'!$A$7:$R$134,2)))</f>
        <v>DJERE</v>
      </c>
      <c r="F74" s="102">
        <v>10</v>
      </c>
      <c r="G74" s="103" t="str">
        <f>IF(F74&gt;$Q$80,,UPPER(VLOOKUP(F74,'[1]B14 Si Main Draw Prep'!$A$7:$R$134,2)))</f>
        <v>APOSTOL</v>
      </c>
      <c r="H74" s="105"/>
      <c r="I74" s="106" t="s">
        <v>30</v>
      </c>
      <c r="J74" s="100"/>
      <c r="K74" s="107"/>
      <c r="L74" s="100"/>
      <c r="M74" s="108"/>
      <c r="N74" s="115"/>
      <c r="O74" s="116"/>
      <c r="P74" s="113"/>
      <c r="Q74" s="117"/>
    </row>
    <row r="75" spans="1:17" s="98" customFormat="1" ht="9" customHeight="1">
      <c r="A75" s="118"/>
      <c r="B75" s="119"/>
      <c r="C75" s="120"/>
      <c r="D75" s="102">
        <v>3</v>
      </c>
      <c r="E75" s="174" t="str">
        <f>IF(D75&gt;$Q$80,,UPPER(VLOOKUP(D75,'[1]B14 Si Main Draw Prep'!$A$7:$R$134,2)))</f>
        <v>PANAK</v>
      </c>
      <c r="F75" s="102">
        <v>11</v>
      </c>
      <c r="G75" s="103" t="str">
        <f>IF(F75&gt;$Q$80,,UPPER(VLOOKUP(F75,'[1]B14 Si Main Draw Prep'!$A$7:$R$134,2)))</f>
        <v>BLASKO</v>
      </c>
      <c r="H75" s="105"/>
      <c r="I75" s="106" t="s">
        <v>32</v>
      </c>
      <c r="J75" s="100"/>
      <c r="K75" s="107"/>
      <c r="L75" s="100"/>
      <c r="M75" s="108"/>
      <c r="N75" s="109" t="s">
        <v>33</v>
      </c>
      <c r="O75" s="110"/>
      <c r="P75" s="110"/>
      <c r="Q75" s="111"/>
    </row>
    <row r="76" spans="1:17" s="98" customFormat="1" ht="9" customHeight="1">
      <c r="A76" s="121"/>
      <c r="B76" s="26"/>
      <c r="C76" s="122"/>
      <c r="D76" s="102">
        <v>4</v>
      </c>
      <c r="E76" s="174" t="str">
        <f>IF(D76&gt;$Q$80,,UPPER(VLOOKUP(D76,'[1]B14 Si Main Draw Prep'!$A$7:$R$134,2)))</f>
        <v>ZAKIROV</v>
      </c>
      <c r="F76" s="102">
        <v>12</v>
      </c>
      <c r="G76" s="103" t="str">
        <f>IF(F76&gt;$Q$80,,UPPER(VLOOKUP(F76,'[1]B14 Si Main Draw Prep'!$A$7:$R$134,2)))</f>
        <v>CHOINSKI</v>
      </c>
      <c r="H76" s="105"/>
      <c r="I76" s="106" t="s">
        <v>34</v>
      </c>
      <c r="J76" s="100"/>
      <c r="K76" s="107"/>
      <c r="L76" s="100"/>
      <c r="M76" s="108"/>
      <c r="N76" s="100" t="s">
        <v>143</v>
      </c>
      <c r="O76" s="107"/>
      <c r="P76" s="100"/>
      <c r="Q76" s="108"/>
    </row>
    <row r="77" spans="1:17" s="98" customFormat="1" ht="9" customHeight="1">
      <c r="A77" s="123"/>
      <c r="B77" s="124"/>
      <c r="C77" s="125"/>
      <c r="D77" s="102">
        <v>5</v>
      </c>
      <c r="E77" s="174" t="str">
        <f>IF(D77&gt;$Q$80,,UPPER(VLOOKUP(D77,'[1]B14 Si Main Draw Prep'!$A$7:$R$134,2)))</f>
        <v>HOBGARSKI</v>
      </c>
      <c r="F77" s="102">
        <v>13</v>
      </c>
      <c r="G77" s="103" t="str">
        <f>IF(F77&gt;$Q$80,,UPPER(VLOOKUP(F77,'[1]B14 Si Main Draw Prep'!$A$7:$R$134,2)))</f>
        <v>NAGY</v>
      </c>
      <c r="H77" s="105"/>
      <c r="I77" s="106" t="s">
        <v>36</v>
      </c>
      <c r="J77" s="100"/>
      <c r="K77" s="107"/>
      <c r="L77" s="100"/>
      <c r="M77" s="108"/>
      <c r="N77" s="113" t="s">
        <v>144</v>
      </c>
      <c r="O77" s="116"/>
      <c r="P77" s="113"/>
      <c r="Q77" s="117"/>
    </row>
    <row r="78" spans="1:17" s="98" customFormat="1" ht="9" customHeight="1">
      <c r="A78" s="126"/>
      <c r="B78" s="127"/>
      <c r="C78" s="122"/>
      <c r="D78" s="102">
        <v>6</v>
      </c>
      <c r="E78" s="174" t="str">
        <f>IF(D78&gt;$Q$80,,UPPER(VLOOKUP(D78,'[1]B14 Si Main Draw Prep'!$A$7:$R$134,2)))</f>
        <v>KOZLOV</v>
      </c>
      <c r="F78" s="102">
        <v>14</v>
      </c>
      <c r="G78" s="103" t="str">
        <f>IF(F78&gt;$Q$80,,UPPER(VLOOKUP(F78,'[1]B14 Si Main Draw Prep'!$A$7:$R$134,2)))</f>
        <v>TEKAVEC</v>
      </c>
      <c r="H78" s="105"/>
      <c r="I78" s="106" t="s">
        <v>38</v>
      </c>
      <c r="J78" s="100"/>
      <c r="K78" s="107"/>
      <c r="L78" s="100"/>
      <c r="M78" s="108"/>
      <c r="N78" s="109" t="s">
        <v>39</v>
      </c>
      <c r="O78" s="110"/>
      <c r="P78" s="110"/>
      <c r="Q78" s="111"/>
    </row>
    <row r="79" spans="1:17" s="98" customFormat="1" ht="9" customHeight="1">
      <c r="A79" s="126"/>
      <c r="B79" s="127"/>
      <c r="C79" s="128"/>
      <c r="D79" s="102">
        <v>7</v>
      </c>
      <c r="E79" s="174" t="str">
        <f>IF(D79&gt;$Q$80,,UPPER(VLOOKUP(D79,'[1]B14 Si Main Draw Prep'!$A$7:$R$134,2)))</f>
        <v>KULICH</v>
      </c>
      <c r="F79" s="102">
        <v>15</v>
      </c>
      <c r="G79" s="103" t="str">
        <f>IF(F79&gt;$Q$80,,UPPER(VLOOKUP(F79,'[1]B14 Si Main Draw Prep'!$A$7:$R$134,2)))</f>
        <v>VARHANIK</v>
      </c>
      <c r="H79" s="105"/>
      <c r="I79" s="106" t="s">
        <v>40</v>
      </c>
      <c r="J79" s="100"/>
      <c r="K79" s="107"/>
      <c r="L79" s="100"/>
      <c r="M79" s="108"/>
      <c r="N79" s="100"/>
      <c r="O79" s="107"/>
      <c r="P79" s="100"/>
      <c r="Q79" s="108"/>
    </row>
    <row r="80" spans="1:17" s="98" customFormat="1" ht="9" customHeight="1">
      <c r="A80" s="129"/>
      <c r="B80" s="130"/>
      <c r="C80" s="131"/>
      <c r="D80" s="132">
        <v>8</v>
      </c>
      <c r="E80" s="175" t="str">
        <f>IF(D80&gt;$Q$80,,UPPER(VLOOKUP(D80,'[1]B14 Si Main Draw Prep'!$A$7:$R$134,2)))</f>
        <v>FILO</v>
      </c>
      <c r="F80" s="132">
        <v>16</v>
      </c>
      <c r="G80" s="133" t="str">
        <f>IF(F80&gt;$Q$80,,UPPER(VLOOKUP(F80,'[1]B14 Si Main Draw Prep'!$A$7:$R$134,2)))</f>
        <v>ORAVEC</v>
      </c>
      <c r="H80" s="135"/>
      <c r="I80" s="136" t="s">
        <v>41</v>
      </c>
      <c r="J80" s="113"/>
      <c r="K80" s="116"/>
      <c r="L80" s="113"/>
      <c r="M80" s="117"/>
      <c r="N80" s="113">
        <f>Q4</f>
        <v>0</v>
      </c>
      <c r="O80" s="116"/>
      <c r="P80" s="113"/>
      <c r="Q80" s="137">
        <f>MIN(16,'[1]B14 Si Main Draw Prep'!R5)</f>
        <v>16</v>
      </c>
    </row>
    <row r="81" ht="15.75" customHeight="1"/>
    <row r="82" ht="9" customHeight="1"/>
  </sheetData>
  <mergeCells count="1">
    <mergeCell ref="A4:C4"/>
  </mergeCells>
  <conditionalFormatting sqref="G7:G70">
    <cfRule type="expression" priority="1" dxfId="0" stopIfTrue="1">
      <formula>AND($D7&lt;9,$C7&gt;0)</formula>
    </cfRule>
  </conditionalFormatting>
  <conditionalFormatting sqref="F7:F70 H7:H70">
    <cfRule type="expression" priority="2" dxfId="0" stopIfTrue="1">
      <formula>AND($D7&lt;17,$C7&gt;0)</formula>
    </cfRule>
  </conditionalFormatting>
  <conditionalFormatting sqref="L58 L42 L26 L10 L50 L34 L18 L66 N14 N30 N46 N62 N55 N23 N38">
    <cfRule type="expression" priority="3" dxfId="1" stopIfTrue="1">
      <formula>AND($N$1="CU",L10="Umpire")</formula>
    </cfRule>
    <cfRule type="expression" priority="4" dxfId="2" stopIfTrue="1">
      <formula>AND($N$1="CU",L10&lt;&gt;"Umpire",M10&lt;&gt;"")</formula>
    </cfRule>
    <cfRule type="expression" priority="5" dxfId="3" stopIfTrue="1">
      <formula>AND($N$1="CU",L10&lt;&gt;"Umpire")</formula>
    </cfRule>
  </conditionalFormatting>
  <conditionalFormatting sqref="L8 L12 L16 L20 L24 L28 L32 L36 L40 L44 L48 L52 L56 L60 L64 L68 N18 N26 N34 N42 N50 N58 N66 P14 P30 P46 P62 N10 P38">
    <cfRule type="expression" priority="6" dxfId="0" stopIfTrue="1">
      <formula>K8="as"</formula>
    </cfRule>
    <cfRule type="expression" priority="7" dxfId="0" stopIfTrue="1">
      <formula>K8="bs"</formula>
    </cfRule>
  </conditionalFormatting>
  <conditionalFormatting sqref="J7 J9 J11 J13 J15 J17 J19 J21 J23 J25 J27 J29 J31 J33 J35 J37 J39 J41 J43 J45 J47 J49 J51 J53 J55 J57 J59 J61 J63 J65 J67 J69 P22 P54">
    <cfRule type="expression" priority="8" dxfId="0" stopIfTrue="1">
      <formula>I8="as"</formula>
    </cfRule>
    <cfRule type="expression" priority="9" dxfId="0" stopIfTrue="1">
      <formula>I8="bs"</formula>
    </cfRule>
  </conditionalFormatting>
  <conditionalFormatting sqref="B7:B70">
    <cfRule type="cellIs" priority="10" dxfId="4" operator="equal" stopIfTrue="1">
      <formula>"QA"</formula>
    </cfRule>
    <cfRule type="cellIs" priority="11" dxfId="4"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12" dxfId="5" stopIfTrue="1">
      <formula>$N$1="CU"</formula>
    </cfRule>
  </conditionalFormatting>
  <conditionalFormatting sqref="D7:D70">
    <cfRule type="expression" priority="13" dxfId="6" stopIfTrue="1">
      <formula>$D7&lt;17</formula>
    </cfRule>
  </conditionalFormatting>
  <conditionalFormatting sqref="N37">
    <cfRule type="expression" priority="14" dxfId="0" stopIfTrue="1">
      <formula>O23="as"</formula>
    </cfRule>
    <cfRule type="expression" priority="15" dxfId="0" stopIfTrue="1">
      <formula>O23="bs"</formula>
    </cfRule>
  </conditionalFormatting>
  <conditionalFormatting sqref="N39">
    <cfRule type="expression" priority="16" dxfId="0" stopIfTrue="1">
      <formula>O55="as"</formula>
    </cfRule>
    <cfRule type="expression" priority="17" dxfId="0" stopIfTrue="1">
      <formula>O55="bs"</formula>
    </cfRule>
  </conditionalFormatting>
  <dataValidations count="1">
    <dataValidation type="list" allowBlank="1" showInputMessage="1" sqref="L10 L18 L26 L34 L42 L50 L58 L66 N14 N30 N46 N62 N55 N23 N38">
      <formula1>$T$7:$T$16</formula1>
    </dataValidation>
  </dataValidations>
  <printOptions/>
  <pageMargins left="0.75" right="0.75" top="1" bottom="1" header="0.4921259845" footer="0.4921259845"/>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dimension ref="A1:T79"/>
  <sheetViews>
    <sheetView tabSelected="1" workbookViewId="0" topLeftCell="A1">
      <selection activeCell="O14" sqref="O14"/>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8" customWidth="1"/>
    <col min="10" max="10" width="10.7109375" style="0" customWidth="1"/>
    <col min="11" max="11" width="1.7109375" style="138" customWidth="1"/>
    <col min="12" max="12" width="10.7109375" style="0" customWidth="1"/>
    <col min="13" max="13" width="1.7109375" style="139" customWidth="1"/>
    <col min="14" max="14" width="10.7109375" style="0" customWidth="1"/>
    <col min="15" max="15" width="1.7109375" style="138" customWidth="1"/>
    <col min="16" max="16" width="10.7109375" style="0" customWidth="1"/>
    <col min="17" max="17" width="1.7109375" style="139" customWidth="1"/>
    <col min="18" max="18" width="0" style="0" hidden="1" customWidth="1"/>
    <col min="19" max="19" width="8.7109375" style="0" customWidth="1"/>
    <col min="20" max="20" width="9.140625" style="0" hidden="1" customWidth="1"/>
  </cols>
  <sheetData>
    <row r="1" spans="1:17" s="7" customFormat="1" ht="21.75" customHeight="1">
      <c r="A1" s="1" t="str">
        <f>'[1]Week SetUp'!$A$6</f>
        <v>Wilson Cup 2009</v>
      </c>
      <c r="B1" s="1"/>
      <c r="C1" s="2"/>
      <c r="D1" s="2"/>
      <c r="E1" s="2"/>
      <c r="F1" s="2"/>
      <c r="G1" s="2"/>
      <c r="H1" s="3" t="s">
        <v>0</v>
      </c>
      <c r="I1" s="4"/>
      <c r="J1" s="5" t="s">
        <v>1</v>
      </c>
      <c r="K1" s="5"/>
      <c r="L1" s="6"/>
      <c r="M1" s="4"/>
      <c r="N1" s="4" t="s">
        <v>163</v>
      </c>
      <c r="O1" s="4"/>
      <c r="P1" s="2"/>
      <c r="Q1" s="4"/>
    </row>
    <row r="2" spans="1:17" s="12" customFormat="1" ht="12.75">
      <c r="A2" s="8" t="str">
        <f>'[1]Week SetUp'!$A$8</f>
        <v>Tennis Europe Junior Tour</v>
      </c>
      <c r="B2" s="8"/>
      <c r="C2" s="8"/>
      <c r="D2" s="8"/>
      <c r="E2" s="8"/>
      <c r="F2" s="9"/>
      <c r="G2" s="10"/>
      <c r="H2" s="10"/>
      <c r="I2" s="11"/>
      <c r="J2" s="5" t="s">
        <v>2</v>
      </c>
      <c r="K2" s="5"/>
      <c r="L2" s="5"/>
      <c r="M2" s="11"/>
      <c r="N2" s="10"/>
      <c r="O2" s="11"/>
      <c r="P2" s="10"/>
      <c r="Q2" s="11"/>
    </row>
    <row r="3" spans="1:17" s="18" customFormat="1" ht="11.25" customHeight="1">
      <c r="A3" s="13" t="s">
        <v>3</v>
      </c>
      <c r="B3" s="13"/>
      <c r="C3" s="13"/>
      <c r="D3" s="13"/>
      <c r="E3" s="13"/>
      <c r="F3" s="13" t="s">
        <v>4</v>
      </c>
      <c r="G3" s="13"/>
      <c r="H3" s="13"/>
      <c r="I3" s="14"/>
      <c r="J3" s="13" t="s">
        <v>5</v>
      </c>
      <c r="K3" s="14"/>
      <c r="L3" s="13"/>
      <c r="M3" s="14"/>
      <c r="N3" s="13"/>
      <c r="O3" s="15" t="s">
        <v>6</v>
      </c>
      <c r="P3" s="16"/>
      <c r="Q3" s="17"/>
    </row>
    <row r="4" spans="1:17" s="25" customFormat="1" ht="11.25" customHeight="1" thickBot="1">
      <c r="A4" s="263">
        <f>'[1]Week SetUp'!$A$10</f>
        <v>39930</v>
      </c>
      <c r="B4" s="263"/>
      <c r="C4" s="263"/>
      <c r="D4" s="19"/>
      <c r="E4" s="19"/>
      <c r="F4" s="19" t="str">
        <f>'[1]Week SetUp'!$C$10</f>
        <v>Prague,Czech Rep.</v>
      </c>
      <c r="G4" s="20"/>
      <c r="H4" s="19"/>
      <c r="I4" s="21"/>
      <c r="J4" s="22">
        <f>'[1]Week SetUp'!$D$10</f>
        <v>2</v>
      </c>
      <c r="K4" s="21"/>
      <c r="L4" s="23"/>
      <c r="M4" s="21"/>
      <c r="N4" s="19"/>
      <c r="O4" s="24" t="str">
        <f>'[1]Week SetUp'!$E$10</f>
        <v>Jaroslav Chmelík</v>
      </c>
      <c r="P4" s="19"/>
      <c r="Q4" s="24"/>
    </row>
    <row r="5" spans="1:17" s="18" customFormat="1" ht="9.75">
      <c r="A5" s="26"/>
      <c r="B5" s="27" t="s">
        <v>7</v>
      </c>
      <c r="C5" s="27" t="s">
        <v>8</v>
      </c>
      <c r="D5" s="27" t="s">
        <v>9</v>
      </c>
      <c r="E5" s="28" t="s">
        <v>10</v>
      </c>
      <c r="F5" s="28" t="s">
        <v>11</v>
      </c>
      <c r="G5" s="28"/>
      <c r="H5" s="28" t="s">
        <v>12</v>
      </c>
      <c r="I5" s="28"/>
      <c r="J5" s="27" t="s">
        <v>13</v>
      </c>
      <c r="K5" s="29"/>
      <c r="L5" s="27" t="s">
        <v>14</v>
      </c>
      <c r="M5" s="29"/>
      <c r="N5" s="27" t="s">
        <v>15</v>
      </c>
      <c r="O5" s="29"/>
      <c r="P5" s="27"/>
      <c r="Q5" s="30"/>
    </row>
    <row r="6" spans="1:17" s="18" customFormat="1" ht="3.75" customHeight="1" thickBot="1">
      <c r="A6" s="31"/>
      <c r="B6" s="32"/>
      <c r="C6" s="33"/>
      <c r="D6" s="32"/>
      <c r="E6" s="34"/>
      <c r="F6" s="34"/>
      <c r="G6" s="35"/>
      <c r="H6" s="34"/>
      <c r="I6" s="36"/>
      <c r="J6" s="32"/>
      <c r="K6" s="36"/>
      <c r="L6" s="32"/>
      <c r="M6" s="36"/>
      <c r="N6" s="32"/>
      <c r="O6" s="36"/>
      <c r="P6" s="32"/>
      <c r="Q6" s="37"/>
    </row>
    <row r="7" spans="1:20" s="49" customFormat="1" ht="10.5" customHeight="1">
      <c r="A7" s="38">
        <v>1</v>
      </c>
      <c r="B7" s="39" t="str">
        <f>IF($D7="","",VLOOKUP($D7,'[1]G14 Si Qual Draw Prep'!$A$7:$P$38,15))</f>
        <v>DA</v>
      </c>
      <c r="C7" s="39">
        <f>IF($D7="","",VLOOKUP($D7,'[1]G14 Si Qual Draw Prep'!$A$7:$P$38,16))</f>
        <v>376</v>
      </c>
      <c r="D7" s="40">
        <v>1</v>
      </c>
      <c r="E7" s="41" t="str">
        <f>UPPER(IF($D7="","",VLOOKUP($D7,'[1]G14 Si Qual Draw Prep'!$A$7:$P$38,2)))</f>
        <v>PIROK</v>
      </c>
      <c r="F7" s="41" t="str">
        <f>IF($D7="","",VLOOKUP($D7,'[1]G14 Si Qual Draw Prep'!$A$7:$P$38,3))</f>
        <v>Alexa</v>
      </c>
      <c r="G7" s="41"/>
      <c r="H7" s="41" t="str">
        <f>IF($D7="","",VLOOKUP($D7,'[1]G14 Si Qual Draw Prep'!$A$7:$P$38,4))</f>
        <v>HUN</v>
      </c>
      <c r="I7" s="42"/>
      <c r="J7" s="43"/>
      <c r="K7" s="43"/>
      <c r="L7" s="43"/>
      <c r="M7" s="43"/>
      <c r="N7" s="44"/>
      <c r="O7" s="45"/>
      <c r="P7" s="46"/>
      <c r="Q7" s="47"/>
      <c r="R7" s="48"/>
      <c r="T7" s="50" t="str">
        <f>'[1]SetUp Officials'!P21</f>
        <v>Umpire</v>
      </c>
    </row>
    <row r="8" spans="1:20" s="49" customFormat="1" ht="9" customHeight="1">
      <c r="A8" s="51"/>
      <c r="B8" s="52"/>
      <c r="C8" s="52"/>
      <c r="D8" s="52"/>
      <c r="E8" s="43"/>
      <c r="F8" s="43"/>
      <c r="G8" s="53"/>
      <c r="H8" s="54" t="s">
        <v>16</v>
      </c>
      <c r="I8" s="55" t="s">
        <v>17</v>
      </c>
      <c r="J8" s="56" t="str">
        <f>UPPER(IF(OR(I8="a",I8="as"),E7,IF(OR(I8="b",I8="bs"),E9,)))</f>
        <v>PIROK</v>
      </c>
      <c r="K8" s="56"/>
      <c r="L8" s="43"/>
      <c r="M8" s="43"/>
      <c r="N8" s="44"/>
      <c r="O8" s="45"/>
      <c r="P8" s="46"/>
      <c r="Q8" s="47"/>
      <c r="R8" s="48"/>
      <c r="T8" s="57" t="str">
        <f>'[1]SetUp Officials'!P22</f>
        <v>J Carboch</v>
      </c>
    </row>
    <row r="9" spans="1:20" s="49" customFormat="1" ht="9" customHeight="1">
      <c r="A9" s="51">
        <v>2</v>
      </c>
      <c r="B9" s="39">
        <f>IF($D9="","",VLOOKUP($D9,'[1]G14 Si Qual Draw Prep'!$A$7:$P$38,15))</f>
        <v>0</v>
      </c>
      <c r="C9" s="39">
        <f>IF($D9="","",VLOOKUP($D9,'[1]G14 Si Qual Draw Prep'!$A$7:$P$38,16))</f>
        <v>0</v>
      </c>
      <c r="D9" s="40">
        <v>29</v>
      </c>
      <c r="E9" s="39" t="str">
        <f>UPPER(IF($D9="","",VLOOKUP($D9,'[1]G14 Si Qual Draw Prep'!$A$7:$P$38,2)))</f>
        <v>BYE</v>
      </c>
      <c r="F9" s="39">
        <f>IF($D9="","",VLOOKUP($D9,'[1]G14 Si Qual Draw Prep'!$A$7:$P$38,3))</f>
        <v>0</v>
      </c>
      <c r="G9" s="39"/>
      <c r="H9" s="39">
        <f>IF($D9="","",VLOOKUP($D9,'[1]G14 Si Qual Draw Prep'!$A$7:$P$38,4))</f>
        <v>0</v>
      </c>
      <c r="I9" s="58"/>
      <c r="J9" s="43"/>
      <c r="K9" s="59"/>
      <c r="L9" s="43"/>
      <c r="M9" s="43"/>
      <c r="N9" s="44"/>
      <c r="O9" s="45"/>
      <c r="P9" s="46"/>
      <c r="Q9" s="47"/>
      <c r="R9" s="48"/>
      <c r="T9" s="57" t="str">
        <f>'[1]SetUp Officials'!P23</f>
        <v>V Vaverka</v>
      </c>
    </row>
    <row r="10" spans="1:20" s="49" customFormat="1" ht="9" customHeight="1">
      <c r="A10" s="51"/>
      <c r="B10" s="52"/>
      <c r="C10" s="52"/>
      <c r="D10" s="60"/>
      <c r="E10" s="43"/>
      <c r="F10" s="43"/>
      <c r="G10" s="53"/>
      <c r="H10" s="43"/>
      <c r="I10" s="61"/>
      <c r="J10" s="54" t="s">
        <v>16</v>
      </c>
      <c r="K10" s="62" t="s">
        <v>17</v>
      </c>
      <c r="L10" s="56" t="str">
        <f>UPPER(IF(OR(K10="a",K10="as"),J8,IF(OR(K10="b",K10="bs"),J12,)))</f>
        <v>PIROK</v>
      </c>
      <c r="M10" s="63"/>
      <c r="N10" s="64"/>
      <c r="O10" s="64"/>
      <c r="P10" s="46"/>
      <c r="Q10" s="47"/>
      <c r="R10" s="48"/>
      <c r="T10" s="57" t="str">
        <f>'[1]SetUp Officials'!P24</f>
        <v> </v>
      </c>
    </row>
    <row r="11" spans="1:20" s="49" customFormat="1" ht="9" customHeight="1">
      <c r="A11" s="51">
        <v>3</v>
      </c>
      <c r="B11" s="39" t="str">
        <f>IF($D11="","",VLOOKUP($D11,'[1]G14 Si Qual Draw Prep'!$A$7:$P$38,15))</f>
        <v>DA</v>
      </c>
      <c r="C11" s="39">
        <f>IF($D11="","",VLOOKUP($D11,'[1]G14 Si Qual Draw Prep'!$A$7:$P$38,16))</f>
        <v>0</v>
      </c>
      <c r="D11" s="40">
        <v>9</v>
      </c>
      <c r="E11" s="39" t="str">
        <f>UPPER(IF($D11="","",VLOOKUP($D11,'[1]G14 Si Qual Draw Prep'!$A$7:$P$38,2)))</f>
        <v>VOSECKA</v>
      </c>
      <c r="F11" s="39" t="str">
        <f>IF($D11="","",VLOOKUP($D11,'[1]G14 Si Qual Draw Prep'!$A$7:$P$38,3))</f>
        <v>Andrea</v>
      </c>
      <c r="G11" s="39"/>
      <c r="H11" s="39" t="str">
        <f>IF($D11="","",VLOOKUP($D11,'[1]G14 Si Qual Draw Prep'!$A$7:$P$38,4))</f>
        <v>CZE</v>
      </c>
      <c r="I11" s="42"/>
      <c r="J11" s="43"/>
      <c r="K11" s="65"/>
      <c r="L11" s="43" t="s">
        <v>186</v>
      </c>
      <c r="M11" s="66"/>
      <c r="N11" s="66"/>
      <c r="O11" s="66"/>
      <c r="P11" s="46"/>
      <c r="Q11" s="47"/>
      <c r="R11" s="48"/>
      <c r="T11" s="57" t="str">
        <f>'[1]SetUp Officials'!P25</f>
        <v> </v>
      </c>
    </row>
    <row r="12" spans="1:20" s="49" customFormat="1" ht="9" customHeight="1">
      <c r="A12" s="51"/>
      <c r="B12" s="52"/>
      <c r="C12" s="52"/>
      <c r="D12" s="60"/>
      <c r="E12" s="43"/>
      <c r="F12" s="43"/>
      <c r="G12" s="53"/>
      <c r="H12" s="54" t="s">
        <v>16</v>
      </c>
      <c r="I12" s="55" t="s">
        <v>18</v>
      </c>
      <c r="J12" s="56" t="str">
        <f>UPPER(IF(OR(I12="a",I12="as"),E11,IF(OR(I12="b",I12="bs"),E13,)))</f>
        <v>VOSECKA</v>
      </c>
      <c r="K12" s="67"/>
      <c r="L12" s="43"/>
      <c r="M12" s="66"/>
      <c r="N12" s="66"/>
      <c r="O12" s="66"/>
      <c r="P12" s="46"/>
      <c r="Q12" s="47"/>
      <c r="R12" s="48"/>
      <c r="T12" s="57" t="str">
        <f>'[1]SetUp Officials'!P26</f>
        <v> </v>
      </c>
    </row>
    <row r="13" spans="1:20" s="49" customFormat="1" ht="9" customHeight="1">
      <c r="A13" s="51">
        <v>4</v>
      </c>
      <c r="B13" s="39" t="str">
        <f>IF($D13="","",VLOOKUP($D13,'[1]G14 Si Qual Draw Prep'!$A$7:$P$38,15))</f>
        <v>DA</v>
      </c>
      <c r="C13" s="39">
        <f>IF($D13="","",VLOOKUP($D13,'[1]G14 Si Qual Draw Prep'!$A$7:$P$38,16))</f>
        <v>0</v>
      </c>
      <c r="D13" s="40">
        <v>17</v>
      </c>
      <c r="E13" s="39" t="str">
        <f>UPPER(IF($D13="","",VLOOKUP($D13,'[1]G14 Si Qual Draw Prep'!$A$7:$P$38,2)))</f>
        <v>TSAGGARIDOU</v>
      </c>
      <c r="F13" s="39" t="str">
        <f>IF($D13="","",VLOOKUP($D13,'[1]G14 Si Qual Draw Prep'!$A$7:$P$38,3))</f>
        <v>Andria</v>
      </c>
      <c r="G13" s="39"/>
      <c r="H13" s="39" t="str">
        <f>IF($D13="","",VLOOKUP($D13,'[1]G14 Si Qual Draw Prep'!$A$7:$P$38,4))</f>
        <v>CYP</v>
      </c>
      <c r="I13" s="68"/>
      <c r="J13" s="43" t="s">
        <v>48</v>
      </c>
      <c r="K13" s="43"/>
      <c r="L13" s="43"/>
      <c r="M13" s="66"/>
      <c r="N13" s="66"/>
      <c r="O13" s="66"/>
      <c r="P13" s="46"/>
      <c r="Q13" s="47"/>
      <c r="R13" s="48"/>
      <c r="T13" s="57" t="str">
        <f>'[1]SetUp Officials'!P27</f>
        <v> </v>
      </c>
    </row>
    <row r="14" spans="1:20" s="49" customFormat="1" ht="9" customHeight="1">
      <c r="A14" s="51"/>
      <c r="B14" s="52"/>
      <c r="C14" s="52"/>
      <c r="D14" s="60"/>
      <c r="E14" s="43"/>
      <c r="F14" s="43"/>
      <c r="G14" s="53"/>
      <c r="H14" s="69"/>
      <c r="I14" s="61"/>
      <c r="J14" s="43"/>
      <c r="K14" s="43"/>
      <c r="L14" s="54" t="s">
        <v>16</v>
      </c>
      <c r="M14" s="70"/>
      <c r="N14" s="71">
        <f>UPPER(IF(OR(M14="a",M14="as"),L10,IF(OR(M14="b",M14="bs"),L18,)))</f>
      </c>
      <c r="O14" s="66"/>
      <c r="P14" s="46"/>
      <c r="Q14" s="47"/>
      <c r="R14" s="48"/>
      <c r="T14" s="57" t="str">
        <f>'[1]SetUp Officials'!P28</f>
        <v> </v>
      </c>
    </row>
    <row r="15" spans="1:20" s="49" customFormat="1" ht="9" customHeight="1">
      <c r="A15" s="51">
        <v>5</v>
      </c>
      <c r="B15" s="39" t="str">
        <f>IF($D15="","",VLOOKUP($D15,'[1]G14 Si Qual Draw Prep'!$A$7:$P$38,15))</f>
        <v>DA</v>
      </c>
      <c r="C15" s="39">
        <f>IF($D15="","",VLOOKUP($D15,'[1]G14 Si Qual Draw Prep'!$A$7:$P$38,16))</f>
        <v>0</v>
      </c>
      <c r="D15" s="40">
        <v>27</v>
      </c>
      <c r="E15" s="39" t="str">
        <f>UPPER(IF($D15="","",VLOOKUP($D15,'[1]G14 Si Qual Draw Prep'!$A$7:$P$38,2)))</f>
        <v>LOGUNOVA</v>
      </c>
      <c r="F15" s="39" t="str">
        <f>IF($D15="","",VLOOKUP($D15,'[1]G14 Si Qual Draw Prep'!$A$7:$P$38,3))</f>
        <v>Sofya</v>
      </c>
      <c r="G15" s="39"/>
      <c r="H15" s="39" t="str">
        <f>IF($D15="","",VLOOKUP($D15,'[1]G14 Si Qual Draw Prep'!$A$7:$P$38,4))</f>
        <v>RUS</v>
      </c>
      <c r="I15" s="72"/>
      <c r="J15" s="43"/>
      <c r="K15" s="43"/>
      <c r="L15" s="43"/>
      <c r="M15" s="66"/>
      <c r="N15" s="71"/>
      <c r="O15" s="66"/>
      <c r="P15" s="46"/>
      <c r="Q15" s="47"/>
      <c r="R15" s="48"/>
      <c r="T15" s="57" t="str">
        <f>'[1]SetUp Officials'!P29</f>
        <v> </v>
      </c>
    </row>
    <row r="16" spans="1:20" s="49" customFormat="1" ht="9" customHeight="1" thickBot="1">
      <c r="A16" s="51"/>
      <c r="B16" s="52"/>
      <c r="C16" s="52"/>
      <c r="D16" s="60"/>
      <c r="E16" s="43"/>
      <c r="F16" s="43"/>
      <c r="G16" s="53"/>
      <c r="H16" s="54" t="s">
        <v>16</v>
      </c>
      <c r="I16" s="55" t="s">
        <v>18</v>
      </c>
      <c r="J16" s="56" t="str">
        <f>UPPER(IF(OR(I16="a",I16="as"),E15,IF(OR(I16="b",I16="bs"),E17,)))</f>
        <v>LOGUNOVA</v>
      </c>
      <c r="K16" s="56"/>
      <c r="L16" s="43"/>
      <c r="M16" s="66"/>
      <c r="N16" s="66"/>
      <c r="O16" s="66"/>
      <c r="P16" s="46"/>
      <c r="Q16" s="47"/>
      <c r="R16" s="48"/>
      <c r="T16" s="73" t="str">
        <f>'[1]SetUp Officials'!P30</f>
        <v>None</v>
      </c>
    </row>
    <row r="17" spans="1:18" s="49" customFormat="1" ht="9" customHeight="1">
      <c r="A17" s="51">
        <v>6</v>
      </c>
      <c r="B17" s="39" t="str">
        <f>IF($D17="","",VLOOKUP($D17,'[1]G14 Si Qual Draw Prep'!$A$7:$P$38,15))</f>
        <v>DA</v>
      </c>
      <c r="C17" s="39">
        <f>IF($D17="","",VLOOKUP($D17,'[1]G14 Si Qual Draw Prep'!$A$7:$P$38,16))</f>
        <v>0</v>
      </c>
      <c r="D17" s="40">
        <v>14</v>
      </c>
      <c r="E17" s="39" t="str">
        <f>UPPER(IF($D17="","",VLOOKUP($D17,'[1]G14 Si Qual Draw Prep'!$A$7:$P$38,2)))</f>
        <v>TAKACOVA</v>
      </c>
      <c r="F17" s="39" t="str">
        <f>IF($D17="","",VLOOKUP($D17,'[1]G14 Si Qual Draw Prep'!$A$7:$P$38,3))</f>
        <v>Kristina</v>
      </c>
      <c r="G17" s="39"/>
      <c r="H17" s="39" t="str">
        <f>IF($D17="","",VLOOKUP($D17,'[1]G14 Si Qual Draw Prep'!$A$7:$P$38,4))</f>
        <v>CZE</v>
      </c>
      <c r="I17" s="58"/>
      <c r="J17" s="43" t="s">
        <v>49</v>
      </c>
      <c r="K17" s="59"/>
      <c r="L17" s="43"/>
      <c r="M17" s="66"/>
      <c r="N17" s="66"/>
      <c r="O17" s="66"/>
      <c r="P17" s="46"/>
      <c r="Q17" s="47"/>
      <c r="R17" s="48"/>
    </row>
    <row r="18" spans="1:18" s="49" customFormat="1" ht="9" customHeight="1">
      <c r="A18" s="51"/>
      <c r="B18" s="52"/>
      <c r="C18" s="52"/>
      <c r="D18" s="60"/>
      <c r="E18" s="43"/>
      <c r="F18" s="43"/>
      <c r="G18" s="53"/>
      <c r="H18" s="43"/>
      <c r="I18" s="61"/>
      <c r="J18" s="54" t="s">
        <v>16</v>
      </c>
      <c r="K18" s="62" t="s">
        <v>51</v>
      </c>
      <c r="L18" s="56" t="str">
        <f>UPPER(IF(OR(K18="a",K18="as"),J16,IF(OR(K18="b",K18="bs"),J20,)))</f>
        <v>UBELHOR</v>
      </c>
      <c r="M18" s="63"/>
      <c r="N18" s="66"/>
      <c r="O18" s="66"/>
      <c r="P18" s="46"/>
      <c r="Q18" s="47"/>
      <c r="R18" s="48"/>
    </row>
    <row r="19" spans="1:18" s="49" customFormat="1" ht="9" customHeight="1">
      <c r="A19" s="51">
        <v>7</v>
      </c>
      <c r="B19" s="39" t="str">
        <f>IF($D19="","",VLOOKUP($D19,'[1]G14 Si Qual Draw Prep'!$A$7:$P$38,15))</f>
        <v>DA</v>
      </c>
      <c r="C19" s="39">
        <f>IF($D19="","",VLOOKUP($D19,'[1]G14 Si Qual Draw Prep'!$A$7:$P$38,16))</f>
        <v>0</v>
      </c>
      <c r="D19" s="40">
        <v>18</v>
      </c>
      <c r="E19" s="39" t="str">
        <f>UPPER(IF($D19="","",VLOOKUP($D19,'[1]G14 Si Qual Draw Prep'!$A$7:$P$38,2)))</f>
        <v>UBELHOR</v>
      </c>
      <c r="F19" s="39" t="str">
        <f>IF($D19="","",VLOOKUP($D19,'[1]G14 Si Qual Draw Prep'!$A$7:$P$38,3))</f>
        <v>Caroline</v>
      </c>
      <c r="G19" s="39"/>
      <c r="H19" s="39" t="str">
        <f>IF($D19="","",VLOOKUP($D19,'[1]G14 Si Qual Draw Prep'!$A$7:$P$38,4))</f>
        <v>GER</v>
      </c>
      <c r="I19" s="42"/>
      <c r="J19" s="43"/>
      <c r="K19" s="65"/>
      <c r="L19" s="43" t="s">
        <v>48</v>
      </c>
      <c r="M19" s="64"/>
      <c r="N19" s="66"/>
      <c r="O19" s="66"/>
      <c r="P19" s="46"/>
      <c r="Q19" s="47"/>
      <c r="R19" s="48"/>
    </row>
    <row r="20" spans="1:18" s="49" customFormat="1" ht="9" customHeight="1">
      <c r="A20" s="51"/>
      <c r="B20" s="52"/>
      <c r="C20" s="52"/>
      <c r="D20" s="52"/>
      <c r="E20" s="43"/>
      <c r="F20" s="43"/>
      <c r="G20" s="53"/>
      <c r="H20" s="54" t="s">
        <v>16</v>
      </c>
      <c r="I20" s="55" t="s">
        <v>18</v>
      </c>
      <c r="J20" s="56" t="str">
        <f>UPPER(IF(OR(I20="a",I20="as"),E19,IF(OR(I20="b",I20="bs"),E21,)))</f>
        <v>UBELHOR</v>
      </c>
      <c r="K20" s="67"/>
      <c r="L20" s="43"/>
      <c r="M20" s="64"/>
      <c r="N20" s="66"/>
      <c r="O20" s="66"/>
      <c r="P20" s="46"/>
      <c r="Q20" s="47"/>
      <c r="R20" s="48"/>
    </row>
    <row r="21" spans="1:18" s="49" customFormat="1" ht="9" customHeight="1">
      <c r="A21" s="38">
        <v>8</v>
      </c>
      <c r="B21" s="39" t="str">
        <f>IF($D21="","",VLOOKUP($D21,'[1]G14 Si Qual Draw Prep'!$A$7:$P$38,15))</f>
        <v>DA</v>
      </c>
      <c r="C21" s="39">
        <f>IF($D21="","",VLOOKUP($D21,'[1]G14 Si Qual Draw Prep'!$A$7:$P$38,16))</f>
        <v>0</v>
      </c>
      <c r="D21" s="40">
        <v>5</v>
      </c>
      <c r="E21" s="41" t="str">
        <f>UPPER(IF($D21="","",VLOOKUP($D21,'[1]G14 Si Qual Draw Prep'!$A$7:$P$38,2)))</f>
        <v>VODICKOVA</v>
      </c>
      <c r="F21" s="41" t="str">
        <f>IF($D21="","",VLOOKUP($D21,'[1]G14 Si Qual Draw Prep'!$A$7:$P$38,3))</f>
        <v>Tereza</v>
      </c>
      <c r="G21" s="41"/>
      <c r="H21" s="41" t="str">
        <f>IF($D21="","",VLOOKUP($D21,'[1]G14 Si Qual Draw Prep'!$A$7:$P$38,4))</f>
        <v>CZE</v>
      </c>
      <c r="I21" s="68"/>
      <c r="J21" s="43" t="s">
        <v>50</v>
      </c>
      <c r="K21" s="43"/>
      <c r="L21" s="43"/>
      <c r="M21" s="64"/>
      <c r="N21" s="66"/>
      <c r="O21" s="66"/>
      <c r="P21" s="46"/>
      <c r="Q21" s="47"/>
      <c r="R21" s="48"/>
    </row>
    <row r="22" spans="1:18" s="49" customFormat="1" ht="9" customHeight="1">
      <c r="A22" s="51"/>
      <c r="B22" s="52"/>
      <c r="C22" s="52"/>
      <c r="D22" s="52"/>
      <c r="E22" s="69"/>
      <c r="F22" s="69"/>
      <c r="G22" s="74"/>
      <c r="H22" s="69"/>
      <c r="I22" s="61"/>
      <c r="J22" s="43"/>
      <c r="K22" s="43"/>
      <c r="L22" s="43"/>
      <c r="M22" s="64"/>
      <c r="N22" s="66"/>
      <c r="O22" s="66"/>
      <c r="P22" s="46"/>
      <c r="Q22" s="47"/>
      <c r="R22" s="48"/>
    </row>
    <row r="23" spans="1:18" s="49" customFormat="1" ht="9" customHeight="1">
      <c r="A23" s="38">
        <v>9</v>
      </c>
      <c r="B23" s="39" t="str">
        <f>IF($D23="","",VLOOKUP($D23,'[1]G14 Si Qual Draw Prep'!$A$7:$P$38,15))</f>
        <v>DA</v>
      </c>
      <c r="C23" s="39">
        <f>IF($D23="","",VLOOKUP($D23,'[1]G14 Si Qual Draw Prep'!$A$7:$P$38,16))</f>
        <v>416</v>
      </c>
      <c r="D23" s="40">
        <v>2</v>
      </c>
      <c r="E23" s="41" t="str">
        <f>UPPER(IF($D23="","",VLOOKUP($D23,'[1]G14 Si Qual Draw Prep'!$A$7:$P$38,2)))</f>
        <v>SLAVICKOVA</v>
      </c>
      <c r="F23" s="41" t="str">
        <f>IF($D23="","",VLOOKUP($D23,'[1]G14 Si Qual Draw Prep'!$A$7:$P$38,3))</f>
        <v>Marketa</v>
      </c>
      <c r="G23" s="41"/>
      <c r="H23" s="41" t="str">
        <f>IF($D23="","",VLOOKUP($D23,'[1]G14 Si Qual Draw Prep'!$A$7:$P$38,4))</f>
        <v>CZE</v>
      </c>
      <c r="I23" s="42"/>
      <c r="J23" s="43"/>
      <c r="K23" s="43"/>
      <c r="L23" s="43"/>
      <c r="M23" s="64"/>
      <c r="N23" s="66"/>
      <c r="O23" s="66"/>
      <c r="P23" s="46"/>
      <c r="Q23" s="47"/>
      <c r="R23" s="48"/>
    </row>
    <row r="24" spans="1:18" s="49" customFormat="1" ht="9" customHeight="1">
      <c r="A24" s="51"/>
      <c r="B24" s="52"/>
      <c r="C24" s="52"/>
      <c r="D24" s="52"/>
      <c r="E24" s="43"/>
      <c r="F24" s="43"/>
      <c r="G24" s="53"/>
      <c r="H24" s="54" t="s">
        <v>16</v>
      </c>
      <c r="I24" s="55" t="s">
        <v>17</v>
      </c>
      <c r="J24" s="56" t="str">
        <f>UPPER(IF(OR(I24="a",I24="as"),E23,IF(OR(I24="b",I24="bs"),E25,)))</f>
        <v>SLAVICKOVA</v>
      </c>
      <c r="K24" s="56"/>
      <c r="L24" s="43"/>
      <c r="M24" s="64"/>
      <c r="N24" s="66"/>
      <c r="O24" s="66"/>
      <c r="P24" s="46"/>
      <c r="Q24" s="47"/>
      <c r="R24" s="48"/>
    </row>
    <row r="25" spans="1:18" s="49" customFormat="1" ht="9" customHeight="1">
      <c r="A25" s="51">
        <v>10</v>
      </c>
      <c r="B25" s="39">
        <f>IF($D25="","",VLOOKUP($D25,'[1]G14 Si Qual Draw Prep'!$A$7:$P$38,15))</f>
        <v>0</v>
      </c>
      <c r="C25" s="39">
        <f>IF($D25="","",VLOOKUP($D25,'[1]G14 Si Qual Draw Prep'!$A$7:$P$38,16))</f>
        <v>0</v>
      </c>
      <c r="D25" s="40">
        <v>29</v>
      </c>
      <c r="E25" s="39" t="str">
        <f>UPPER(IF($D25="","",VLOOKUP($D25,'[1]G14 Si Qual Draw Prep'!$A$7:$P$38,2)))</f>
        <v>BYE</v>
      </c>
      <c r="F25" s="39">
        <f>IF($D25="","",VLOOKUP($D25,'[1]G14 Si Qual Draw Prep'!$A$7:$P$38,3))</f>
        <v>0</v>
      </c>
      <c r="G25" s="39"/>
      <c r="H25" s="39">
        <f>IF($D25="","",VLOOKUP($D25,'[1]G14 Si Qual Draw Prep'!$A$7:$P$38,4))</f>
        <v>0</v>
      </c>
      <c r="I25" s="58"/>
      <c r="J25" s="43"/>
      <c r="K25" s="59"/>
      <c r="L25" s="43"/>
      <c r="M25" s="64"/>
      <c r="N25" s="66"/>
      <c r="O25" s="66"/>
      <c r="P25" s="46"/>
      <c r="Q25" s="47"/>
      <c r="R25" s="48"/>
    </row>
    <row r="26" spans="1:18" s="49" customFormat="1" ht="9" customHeight="1">
      <c r="A26" s="51"/>
      <c r="B26" s="52"/>
      <c r="C26" s="52"/>
      <c r="D26" s="60"/>
      <c r="E26" s="43"/>
      <c r="F26" s="43"/>
      <c r="G26" s="53"/>
      <c r="H26" s="43"/>
      <c r="I26" s="61"/>
      <c r="J26" s="54" t="s">
        <v>16</v>
      </c>
      <c r="K26" s="62" t="s">
        <v>17</v>
      </c>
      <c r="L26" s="56" t="str">
        <f>UPPER(IF(OR(K26="a",K26="as"),J24,IF(OR(K26="b",K26="bs"),J28,)))</f>
        <v>SLAVICKOVA</v>
      </c>
      <c r="M26" s="63"/>
      <c r="N26" s="66"/>
      <c r="O26" s="66"/>
      <c r="P26" s="46"/>
      <c r="Q26" s="47"/>
      <c r="R26" s="48"/>
    </row>
    <row r="27" spans="1:18" s="49" customFormat="1" ht="9" customHeight="1">
      <c r="A27" s="51">
        <v>11</v>
      </c>
      <c r="B27" s="39" t="str">
        <f>IF($D27="","",VLOOKUP($D27,'[1]G14 Si Qual Draw Prep'!$A$7:$P$38,15))</f>
        <v>DA</v>
      </c>
      <c r="C27" s="39">
        <f>IF($D27="","",VLOOKUP($D27,'[1]G14 Si Qual Draw Prep'!$A$7:$P$38,16))</f>
        <v>0</v>
      </c>
      <c r="D27" s="40">
        <v>22</v>
      </c>
      <c r="E27" s="39" t="str">
        <f>UPPER(IF($D27="","",VLOOKUP($D27,'[1]G14 Si Qual Draw Prep'!$A$7:$P$38,2)))</f>
        <v>LANAROVA</v>
      </c>
      <c r="F27" s="39" t="str">
        <f>IF($D27="","",VLOOKUP($D27,'[1]G14 Si Qual Draw Prep'!$A$7:$P$38,3))</f>
        <v>Katerina</v>
      </c>
      <c r="G27" s="39"/>
      <c r="H27" s="39" t="str">
        <f>IF($D27="","",VLOOKUP($D27,'[1]G14 Si Qual Draw Prep'!$A$7:$P$38,4))</f>
        <v>CZE</v>
      </c>
      <c r="I27" s="42"/>
      <c r="J27" s="43"/>
      <c r="K27" s="65"/>
      <c r="L27" s="43" t="s">
        <v>54</v>
      </c>
      <c r="M27" s="66"/>
      <c r="N27" s="66"/>
      <c r="O27" s="66"/>
      <c r="P27" s="46"/>
      <c r="Q27" s="47"/>
      <c r="R27" s="48"/>
    </row>
    <row r="28" spans="1:18" s="49" customFormat="1" ht="9" customHeight="1">
      <c r="A28" s="38"/>
      <c r="B28" s="52"/>
      <c r="C28" s="52"/>
      <c r="D28" s="60"/>
      <c r="E28" s="43"/>
      <c r="F28" s="43"/>
      <c r="G28" s="53"/>
      <c r="H28" s="54" t="s">
        <v>16</v>
      </c>
      <c r="I28" s="55" t="s">
        <v>51</v>
      </c>
      <c r="J28" s="56" t="str">
        <f>UPPER(IF(OR(I28="a",I28="as"),E27,IF(OR(I28="b",I28="bs"),E29,)))</f>
        <v>STICHA</v>
      </c>
      <c r="K28" s="67"/>
      <c r="L28" s="43"/>
      <c r="M28" s="66"/>
      <c r="N28" s="66"/>
      <c r="O28" s="66"/>
      <c r="P28" s="46"/>
      <c r="Q28" s="47"/>
      <c r="R28" s="48"/>
    </row>
    <row r="29" spans="1:18" s="49" customFormat="1" ht="9" customHeight="1">
      <c r="A29" s="51">
        <v>12</v>
      </c>
      <c r="B29" s="39" t="str">
        <f>IF($D29="","",VLOOKUP($D29,'[1]G14 Si Qual Draw Prep'!$A$7:$P$38,15))</f>
        <v>DA</v>
      </c>
      <c r="C29" s="39">
        <f>IF($D29="","",VLOOKUP($D29,'[1]G14 Si Qual Draw Prep'!$A$7:$P$38,16))</f>
        <v>0</v>
      </c>
      <c r="D29" s="40">
        <v>23</v>
      </c>
      <c r="E29" s="39" t="str">
        <f>UPPER(IF($D29="","",VLOOKUP($D29,'[1]G14 Si Qual Draw Prep'!$A$7:$P$38,2)))</f>
        <v>STICHA</v>
      </c>
      <c r="F29" s="39" t="str">
        <f>IF($D29="","",VLOOKUP($D29,'[1]G14 Si Qual Draw Prep'!$A$7:$P$38,3))</f>
        <v>Verena</v>
      </c>
      <c r="G29" s="39"/>
      <c r="H29" s="39" t="str">
        <f>IF($D29="","",VLOOKUP($D29,'[1]G14 Si Qual Draw Prep'!$A$7:$P$38,4))</f>
        <v>GER</v>
      </c>
      <c r="I29" s="68"/>
      <c r="J29" s="43" t="s">
        <v>52</v>
      </c>
      <c r="K29" s="43"/>
      <c r="L29" s="43"/>
      <c r="M29" s="66"/>
      <c r="N29" s="66"/>
      <c r="O29" s="66"/>
      <c r="P29" s="46"/>
      <c r="Q29" s="47"/>
      <c r="R29" s="48"/>
    </row>
    <row r="30" spans="1:18" s="49" customFormat="1" ht="9" customHeight="1">
      <c r="A30" s="51"/>
      <c r="B30" s="52"/>
      <c r="C30" s="52"/>
      <c r="D30" s="60"/>
      <c r="E30" s="43"/>
      <c r="F30" s="43"/>
      <c r="G30" s="53"/>
      <c r="H30" s="69"/>
      <c r="I30" s="61"/>
      <c r="J30" s="43"/>
      <c r="K30" s="43"/>
      <c r="L30" s="54" t="s">
        <v>16</v>
      </c>
      <c r="M30" s="70"/>
      <c r="N30" s="71">
        <f>UPPER(IF(OR(M30="a",M30="as"),L26,IF(OR(M30="b",M30="bs"),L34,)))</f>
      </c>
      <c r="O30" s="66"/>
      <c r="P30" s="46"/>
      <c r="Q30" s="47"/>
      <c r="R30" s="48"/>
    </row>
    <row r="31" spans="1:18" s="49" customFormat="1" ht="9" customHeight="1">
      <c r="A31" s="51">
        <v>13</v>
      </c>
      <c r="B31" s="39" t="str">
        <f>IF($D31="","",VLOOKUP($D31,'[1]G14 Si Qual Draw Prep'!$A$7:$P$38,15))</f>
        <v>DA</v>
      </c>
      <c r="C31" s="39">
        <f>IF($D31="","",VLOOKUP($D31,'[1]G14 Si Qual Draw Prep'!$A$7:$P$38,16))</f>
        <v>0</v>
      </c>
      <c r="D31" s="40">
        <v>16</v>
      </c>
      <c r="E31" s="39" t="str">
        <f>UPPER(IF($D31="","",VLOOKUP($D31,'[1]G14 Si Qual Draw Prep'!$A$7:$P$38,2)))</f>
        <v>ZOVINCOVA</v>
      </c>
      <c r="F31" s="39" t="str">
        <f>IF($D31="","",VLOOKUP($D31,'[1]G14 Si Qual Draw Prep'!$A$7:$P$38,3))</f>
        <v>Vendula</v>
      </c>
      <c r="G31" s="39"/>
      <c r="H31" s="39" t="str">
        <f>IF($D31="","",VLOOKUP($D31,'[1]G14 Si Qual Draw Prep'!$A$7:$P$38,4))</f>
        <v>CZE</v>
      </c>
      <c r="I31" s="72"/>
      <c r="J31" s="43"/>
      <c r="K31" s="43"/>
      <c r="L31" s="43"/>
      <c r="M31" s="66"/>
      <c r="N31" s="71"/>
      <c r="O31" s="66"/>
      <c r="P31" s="46"/>
      <c r="Q31" s="47"/>
      <c r="R31" s="48"/>
    </row>
    <row r="32" spans="1:18" s="49" customFormat="1" ht="9" customHeight="1">
      <c r="A32" s="51"/>
      <c r="B32" s="52"/>
      <c r="C32" s="52"/>
      <c r="D32" s="60"/>
      <c r="E32" s="43"/>
      <c r="F32" s="43"/>
      <c r="G32" s="53"/>
      <c r="H32" s="54" t="s">
        <v>16</v>
      </c>
      <c r="I32" s="55" t="s">
        <v>18</v>
      </c>
      <c r="J32" s="56" t="str">
        <f>UPPER(IF(OR(I32="a",I32="as"),E31,IF(OR(I32="b",I32="bs"),E33,)))</f>
        <v>ZOVINCOVA</v>
      </c>
      <c r="K32" s="56"/>
      <c r="L32" s="43"/>
      <c r="M32" s="66"/>
      <c r="N32" s="66"/>
      <c r="O32" s="66"/>
      <c r="P32" s="46"/>
      <c r="Q32" s="47"/>
      <c r="R32" s="48"/>
    </row>
    <row r="33" spans="1:18" s="49" customFormat="1" ht="9" customHeight="1">
      <c r="A33" s="51">
        <v>14</v>
      </c>
      <c r="B33" s="39" t="str">
        <f>IF($D33="","",VLOOKUP($D33,'[1]G14 Si Qual Draw Prep'!$A$7:$P$38,15))</f>
        <v>WC</v>
      </c>
      <c r="C33" s="39">
        <f>IF($D33="","",VLOOKUP($D33,'[1]G14 Si Qual Draw Prep'!$A$7:$P$38,16))</f>
        <v>0</v>
      </c>
      <c r="D33" s="40">
        <v>28</v>
      </c>
      <c r="E33" s="39" t="str">
        <f>UPPER(IF($D33="","",VLOOKUP($D33,'[1]G14 Si Qual Draw Prep'!$A$7:$P$38,2)))</f>
        <v>BOGOSLAVETS</v>
      </c>
      <c r="F33" s="39" t="str">
        <f>IF($D33="","",VLOOKUP($D33,'[1]G14 Si Qual Draw Prep'!$A$7:$P$38,3))</f>
        <v>Anna</v>
      </c>
      <c r="G33" s="39"/>
      <c r="H33" s="39" t="str">
        <f>IF($D33="","",VLOOKUP($D33,'[1]G14 Si Qual Draw Prep'!$A$7:$P$38,4))</f>
        <v>RUS</v>
      </c>
      <c r="I33" s="58"/>
      <c r="J33" s="43" t="s">
        <v>53</v>
      </c>
      <c r="K33" s="59"/>
      <c r="L33" s="43"/>
      <c r="M33" s="66"/>
      <c r="N33" s="66"/>
      <c r="O33" s="66"/>
      <c r="P33" s="46"/>
      <c r="Q33" s="47"/>
      <c r="R33" s="48"/>
    </row>
    <row r="34" spans="1:18" s="49" customFormat="1" ht="9" customHeight="1">
      <c r="A34" s="51"/>
      <c r="B34" s="52"/>
      <c r="C34" s="52"/>
      <c r="D34" s="60"/>
      <c r="E34" s="43"/>
      <c r="F34" s="43"/>
      <c r="G34" s="53"/>
      <c r="H34" s="43"/>
      <c r="I34" s="61"/>
      <c r="J34" s="54" t="s">
        <v>16</v>
      </c>
      <c r="K34" s="62" t="s">
        <v>51</v>
      </c>
      <c r="L34" s="56" t="str">
        <f>UPPER(IF(OR(K34="a",K34="as"),J32,IF(OR(K34="b",K34="bs"),J36,)))</f>
        <v>NEPIMACHOVA</v>
      </c>
      <c r="M34" s="63"/>
      <c r="N34" s="66"/>
      <c r="O34" s="66"/>
      <c r="P34" s="46"/>
      <c r="Q34" s="47"/>
      <c r="R34" s="48"/>
    </row>
    <row r="35" spans="1:18" s="49" customFormat="1" ht="9" customHeight="1">
      <c r="A35" s="51">
        <v>15</v>
      </c>
      <c r="B35" s="39" t="str">
        <f>IF($D35="","",VLOOKUP($D35,'[1]G14 Si Qual Draw Prep'!$A$7:$P$38,15))</f>
        <v>DA</v>
      </c>
      <c r="C35" s="39">
        <f>IF($D35="","",VLOOKUP($D35,'[1]G14 Si Qual Draw Prep'!$A$7:$P$38,16))</f>
        <v>0</v>
      </c>
      <c r="D35" s="40">
        <v>15</v>
      </c>
      <c r="E35" s="39" t="str">
        <f>UPPER(IF($D35="","",VLOOKUP($D35,'[1]G14 Si Qual Draw Prep'!$A$7:$P$38,2)))</f>
        <v>SNAJBERKOVA</v>
      </c>
      <c r="F35" s="39" t="str">
        <f>IF($D35="","",VLOOKUP($D35,'[1]G14 Si Qual Draw Prep'!$A$7:$P$38,3))</f>
        <v>Petra</v>
      </c>
      <c r="G35" s="39"/>
      <c r="H35" s="39" t="str">
        <f>IF($D35="","",VLOOKUP($D35,'[1]G14 Si Qual Draw Prep'!$A$7:$P$38,4))</f>
        <v>CZE</v>
      </c>
      <c r="I35" s="42"/>
      <c r="J35" s="43"/>
      <c r="K35" s="65"/>
      <c r="L35" s="43" t="s">
        <v>55</v>
      </c>
      <c r="M35" s="64"/>
      <c r="N35" s="66"/>
      <c r="O35" s="66"/>
      <c r="P35" s="46"/>
      <c r="Q35" s="47"/>
      <c r="R35" s="48"/>
    </row>
    <row r="36" spans="1:18" s="49" customFormat="1" ht="9" customHeight="1">
      <c r="A36" s="51"/>
      <c r="B36" s="52"/>
      <c r="C36" s="52"/>
      <c r="D36" s="52"/>
      <c r="E36" s="43"/>
      <c r="F36" s="43"/>
      <c r="G36" s="53"/>
      <c r="H36" s="54" t="s">
        <v>16</v>
      </c>
      <c r="I36" s="55" t="s">
        <v>51</v>
      </c>
      <c r="J36" s="56" t="str">
        <f>UPPER(IF(OR(I36="a",I36="as"),E35,IF(OR(I36="b",I36="bs"),E37,)))</f>
        <v>NEPIMACHOVA</v>
      </c>
      <c r="K36" s="67"/>
      <c r="L36" s="43"/>
      <c r="M36" s="64"/>
      <c r="N36" s="66"/>
      <c r="O36" s="66"/>
      <c r="P36" s="46"/>
      <c r="Q36" s="47"/>
      <c r="R36" s="48"/>
    </row>
    <row r="37" spans="1:18" s="49" customFormat="1" ht="9" customHeight="1">
      <c r="A37" s="38">
        <v>16</v>
      </c>
      <c r="B37" s="39" t="str">
        <f>IF($D37="","",VLOOKUP($D37,'[1]G14 Si Qual Draw Prep'!$A$7:$P$38,15))</f>
        <v>DA</v>
      </c>
      <c r="C37" s="39">
        <f>IF($D37="","",VLOOKUP($D37,'[1]G14 Si Qual Draw Prep'!$A$7:$P$38,16))</f>
        <v>0</v>
      </c>
      <c r="D37" s="40">
        <v>6</v>
      </c>
      <c r="E37" s="41" t="str">
        <f>UPPER(IF($D37="","",VLOOKUP($D37,'[1]G14 Si Qual Draw Prep'!$A$7:$P$38,2)))</f>
        <v>NEPIMACHOVA</v>
      </c>
      <c r="F37" s="41" t="str">
        <f>IF($D37="","",VLOOKUP($D37,'[1]G14 Si Qual Draw Prep'!$A$7:$P$38,3))</f>
        <v>Diana</v>
      </c>
      <c r="G37" s="41"/>
      <c r="H37" s="41" t="str">
        <f>IF($D37="","",VLOOKUP($D37,'[1]G14 Si Qual Draw Prep'!$A$7:$P$38,4))</f>
        <v>CZE</v>
      </c>
      <c r="I37" s="68"/>
      <c r="J37" s="43" t="s">
        <v>53</v>
      </c>
      <c r="K37" s="43"/>
      <c r="L37" s="43"/>
      <c r="M37" s="64"/>
      <c r="N37" s="66"/>
      <c r="O37" s="66"/>
      <c r="P37" s="46"/>
      <c r="Q37" s="47"/>
      <c r="R37" s="48"/>
    </row>
    <row r="38" spans="1:18" s="49" customFormat="1" ht="9" customHeight="1">
      <c r="A38" s="51"/>
      <c r="B38" s="52"/>
      <c r="C38" s="52"/>
      <c r="D38" s="52"/>
      <c r="E38" s="43"/>
      <c r="F38" s="43"/>
      <c r="G38" s="53"/>
      <c r="H38" s="43"/>
      <c r="I38" s="61"/>
      <c r="J38" s="43"/>
      <c r="K38" s="43"/>
      <c r="L38" s="43"/>
      <c r="M38" s="64"/>
      <c r="N38" s="66"/>
      <c r="O38" s="66"/>
      <c r="P38" s="46"/>
      <c r="Q38" s="47"/>
      <c r="R38" s="48"/>
    </row>
    <row r="39" spans="1:18" s="49" customFormat="1" ht="9" customHeight="1">
      <c r="A39" s="38">
        <v>17</v>
      </c>
      <c r="B39" s="39" t="str">
        <f>IF($D39="","",VLOOKUP($D39,'[1]G14 Si Qual Draw Prep'!$A$7:$P$38,15))</f>
        <v>DA</v>
      </c>
      <c r="C39" s="39">
        <f>IF($D39="","",VLOOKUP($D39,'[1]G14 Si Qual Draw Prep'!$A$7:$P$38,16))</f>
        <v>427</v>
      </c>
      <c r="D39" s="40">
        <v>3</v>
      </c>
      <c r="E39" s="41" t="str">
        <f>UPPER(IF($D39="","",VLOOKUP($D39,'[1]G14 Si Qual Draw Prep'!$A$7:$P$38,2)))</f>
        <v>LAGODA</v>
      </c>
      <c r="F39" s="41" t="str">
        <f>IF($D39="","",VLOOKUP($D39,'[1]G14 Si Qual Draw Prep'!$A$7:$P$38,3))</f>
        <v>Kristina</v>
      </c>
      <c r="G39" s="41"/>
      <c r="H39" s="41" t="str">
        <f>IF($D39="","",VLOOKUP($D39,'[1]G14 Si Qual Draw Prep'!$A$7:$P$38,4))</f>
        <v>RUS</v>
      </c>
      <c r="I39" s="42"/>
      <c r="J39" s="43"/>
      <c r="K39" s="43"/>
      <c r="L39" s="43"/>
      <c r="M39" s="64"/>
      <c r="N39" s="66"/>
      <c r="O39" s="66"/>
      <c r="P39" s="75"/>
      <c r="Q39" s="47"/>
      <c r="R39" s="48"/>
    </row>
    <row r="40" spans="1:18" s="49" customFormat="1" ht="9" customHeight="1">
      <c r="A40" s="51"/>
      <c r="B40" s="52"/>
      <c r="C40" s="52"/>
      <c r="D40" s="52"/>
      <c r="E40" s="43"/>
      <c r="F40" s="43"/>
      <c r="G40" s="53"/>
      <c r="H40" s="54" t="s">
        <v>16</v>
      </c>
      <c r="I40" s="55" t="s">
        <v>17</v>
      </c>
      <c r="J40" s="56" t="str">
        <f>UPPER(IF(OR(I40="a",I40="as"),E39,IF(OR(I40="b",I40="bs"),E41,)))</f>
        <v>LAGODA</v>
      </c>
      <c r="K40" s="56"/>
      <c r="L40" s="43"/>
      <c r="M40" s="64"/>
      <c r="N40" s="66"/>
      <c r="O40" s="66"/>
      <c r="P40" s="76"/>
      <c r="Q40" s="77"/>
      <c r="R40" s="48"/>
    </row>
    <row r="41" spans="1:18" s="49" customFormat="1" ht="9" customHeight="1">
      <c r="A41" s="51">
        <v>18</v>
      </c>
      <c r="B41" s="39">
        <f>IF($D41="","",VLOOKUP($D41,'[1]G14 Si Qual Draw Prep'!$A$7:$P$38,15))</f>
        <v>0</v>
      </c>
      <c r="C41" s="39">
        <f>IF($D41="","",VLOOKUP($D41,'[1]G14 Si Qual Draw Prep'!$A$7:$P$38,16))</f>
        <v>0</v>
      </c>
      <c r="D41" s="40">
        <v>29</v>
      </c>
      <c r="E41" s="39" t="str">
        <f>UPPER(IF($D41="","",VLOOKUP($D41,'[1]G14 Si Qual Draw Prep'!$A$7:$P$38,2)))</f>
        <v>BYE</v>
      </c>
      <c r="F41" s="39">
        <f>IF($D41="","",VLOOKUP($D41,'[1]G14 Si Qual Draw Prep'!$A$7:$P$38,3))</f>
        <v>0</v>
      </c>
      <c r="G41" s="39"/>
      <c r="H41" s="39">
        <f>IF($D41="","",VLOOKUP($D41,'[1]G14 Si Qual Draw Prep'!$A$7:$P$38,4))</f>
        <v>0</v>
      </c>
      <c r="I41" s="58"/>
      <c r="J41" s="43"/>
      <c r="K41" s="59"/>
      <c r="L41" s="43"/>
      <c r="M41" s="64"/>
      <c r="N41" s="66"/>
      <c r="O41" s="66"/>
      <c r="P41" s="46"/>
      <c r="Q41" s="47"/>
      <c r="R41" s="48"/>
    </row>
    <row r="42" spans="1:18" s="49" customFormat="1" ht="9" customHeight="1">
      <c r="A42" s="51"/>
      <c r="B42" s="52"/>
      <c r="C42" s="52"/>
      <c r="D42" s="60"/>
      <c r="E42" s="43"/>
      <c r="F42" s="43"/>
      <c r="G42" s="53"/>
      <c r="H42" s="43"/>
      <c r="I42" s="61"/>
      <c r="J42" s="54" t="s">
        <v>16</v>
      </c>
      <c r="K42" s="62" t="s">
        <v>51</v>
      </c>
      <c r="L42" s="56" t="str">
        <f>UPPER(IF(OR(K42="a",K42="as"),J40,IF(OR(K42="b",K42="bs"),J44,)))</f>
        <v>SCHAUER</v>
      </c>
      <c r="M42" s="63"/>
      <c r="N42" s="66"/>
      <c r="O42" s="66"/>
      <c r="P42" s="46"/>
      <c r="Q42" s="47"/>
      <c r="R42" s="48"/>
    </row>
    <row r="43" spans="1:18" s="49" customFormat="1" ht="9" customHeight="1">
      <c r="A43" s="51">
        <v>19</v>
      </c>
      <c r="B43" s="39" t="str">
        <f>IF($D43="","",VLOOKUP($D43,'[1]G14 Si Qual Draw Prep'!$A$7:$P$38,15))</f>
        <v>DA</v>
      </c>
      <c r="C43" s="39">
        <f>IF($D43="","",VLOOKUP($D43,'[1]G14 Si Qual Draw Prep'!$A$7:$P$38,16))</f>
        <v>0</v>
      </c>
      <c r="D43" s="40">
        <v>19</v>
      </c>
      <c r="E43" s="39" t="str">
        <f>UPPER(IF($D43="","",VLOOKUP($D43,'[1]G14 Si Qual Draw Prep'!$A$7:$P$38,2)))</f>
        <v>SCHAUER</v>
      </c>
      <c r="F43" s="39" t="str">
        <f>IF($D43="","",VLOOKUP($D43,'[1]G14 Si Qual Draw Prep'!$A$7:$P$38,3))</f>
        <v>Carmen</v>
      </c>
      <c r="G43" s="39"/>
      <c r="H43" s="39" t="str">
        <f>IF($D43="","",VLOOKUP($D43,'[1]G14 Si Qual Draw Prep'!$A$7:$P$38,4))</f>
        <v>AUT</v>
      </c>
      <c r="I43" s="42"/>
      <c r="J43" s="43"/>
      <c r="K43" s="65"/>
      <c r="L43" s="43" t="s">
        <v>194</v>
      </c>
      <c r="M43" s="66"/>
      <c r="N43" s="66"/>
      <c r="O43" s="66"/>
      <c r="P43" s="46"/>
      <c r="Q43" s="47"/>
      <c r="R43" s="48"/>
    </row>
    <row r="44" spans="1:18" s="49" customFormat="1" ht="9" customHeight="1">
      <c r="A44" s="51"/>
      <c r="B44" s="52"/>
      <c r="C44" s="52"/>
      <c r="D44" s="60"/>
      <c r="E44" s="43"/>
      <c r="F44" s="43"/>
      <c r="G44" s="53"/>
      <c r="H44" s="54" t="s">
        <v>16</v>
      </c>
      <c r="I44" s="55" t="s">
        <v>18</v>
      </c>
      <c r="J44" s="56" t="str">
        <f>UPPER(IF(OR(I44="a",I44="as"),E43,IF(OR(I44="b",I44="bs"),E45,)))</f>
        <v>SCHAUER</v>
      </c>
      <c r="K44" s="67"/>
      <c r="L44" s="43"/>
      <c r="M44" s="66"/>
      <c r="N44" s="66"/>
      <c r="O44" s="66"/>
      <c r="P44" s="46"/>
      <c r="Q44" s="47"/>
      <c r="R44" s="48"/>
    </row>
    <row r="45" spans="1:18" s="49" customFormat="1" ht="9" customHeight="1">
      <c r="A45" s="51">
        <v>20</v>
      </c>
      <c r="B45" s="39" t="str">
        <f>IF($D45="","",VLOOKUP($D45,'[1]G14 Si Qual Draw Prep'!$A$7:$P$38,15))</f>
        <v>WC</v>
      </c>
      <c r="C45" s="39">
        <f>IF($D45="","",VLOOKUP($D45,'[1]G14 Si Qual Draw Prep'!$A$7:$P$38,16))</f>
        <v>0</v>
      </c>
      <c r="D45" s="40">
        <v>10</v>
      </c>
      <c r="E45" s="39" t="str">
        <f>UPPER(IF($D45="","",VLOOKUP($D45,'[1]G14 Si Qual Draw Prep'!$A$7:$P$38,2)))</f>
        <v>STOVICKOVA</v>
      </c>
      <c r="F45" s="39" t="str">
        <f>IF($D45="","",VLOOKUP($D45,'[1]G14 Si Qual Draw Prep'!$A$7:$P$38,3))</f>
        <v>Monika</v>
      </c>
      <c r="G45" s="39"/>
      <c r="H45" s="39" t="str">
        <f>IF($D45="","",VLOOKUP($D45,'[1]G14 Si Qual Draw Prep'!$A$7:$P$38,4))</f>
        <v>CZE</v>
      </c>
      <c r="I45" s="68"/>
      <c r="J45" s="43" t="s">
        <v>54</v>
      </c>
      <c r="K45" s="43"/>
      <c r="L45" s="43"/>
      <c r="M45" s="66"/>
      <c r="N45" s="66"/>
      <c r="O45" s="66"/>
      <c r="P45" s="46"/>
      <c r="Q45" s="47"/>
      <c r="R45" s="48"/>
    </row>
    <row r="46" spans="1:18" s="49" customFormat="1" ht="9" customHeight="1">
      <c r="A46" s="51"/>
      <c r="B46" s="52"/>
      <c r="C46" s="52"/>
      <c r="D46" s="60"/>
      <c r="E46" s="43"/>
      <c r="F46" s="43"/>
      <c r="G46" s="53"/>
      <c r="H46" s="69"/>
      <c r="I46" s="61"/>
      <c r="J46" s="43"/>
      <c r="K46" s="43"/>
      <c r="L46" s="54" t="s">
        <v>16</v>
      </c>
      <c r="M46" s="70"/>
      <c r="N46" s="71">
        <f>UPPER(IF(OR(M46="a",M46="as"),L42,IF(OR(M46="b",M46="bs"),L50,)))</f>
      </c>
      <c r="O46" s="66"/>
      <c r="P46" s="46"/>
      <c r="Q46" s="47"/>
      <c r="R46" s="48"/>
    </row>
    <row r="47" spans="1:18" s="49" customFormat="1" ht="9" customHeight="1">
      <c r="A47" s="51">
        <v>21</v>
      </c>
      <c r="B47" s="39" t="str">
        <f>IF($D47="","",VLOOKUP($D47,'[1]G14 Si Qual Draw Prep'!$A$7:$P$38,15))</f>
        <v>DA</v>
      </c>
      <c r="C47" s="39">
        <f>IF($D47="","",VLOOKUP($D47,'[1]G14 Si Qual Draw Prep'!$A$7:$P$38,16))</f>
        <v>0</v>
      </c>
      <c r="D47" s="40">
        <v>26</v>
      </c>
      <c r="E47" s="39" t="str">
        <f>UPPER(IF($D47="","",VLOOKUP($D47,'[1]G14 Si Qual Draw Prep'!$A$7:$P$38,2)))</f>
        <v>DOS SANTOS</v>
      </c>
      <c r="F47" s="39" t="str">
        <f>IF($D47="","",VLOOKUP($D47,'[1]G14 Si Qual Draw Prep'!$A$7:$P$38,3))</f>
        <v>Eduarda</v>
      </c>
      <c r="G47" s="39"/>
      <c r="H47" s="39" t="str">
        <f>IF($D47="","",VLOOKUP($D47,'[1]G14 Si Qual Draw Prep'!$A$7:$P$38,4))</f>
        <v>BRA</v>
      </c>
      <c r="I47" s="72"/>
      <c r="J47" s="43"/>
      <c r="K47" s="43"/>
      <c r="L47" s="43"/>
      <c r="M47" s="66"/>
      <c r="N47" s="71"/>
      <c r="O47" s="66"/>
      <c r="P47" s="46"/>
      <c r="Q47" s="47"/>
      <c r="R47" s="48"/>
    </row>
    <row r="48" spans="1:18" s="49" customFormat="1" ht="9" customHeight="1">
      <c r="A48" s="51"/>
      <c r="B48" s="52"/>
      <c r="C48" s="52"/>
      <c r="D48" s="60"/>
      <c r="E48" s="43"/>
      <c r="F48" s="43"/>
      <c r="G48" s="53"/>
      <c r="H48" s="54" t="s">
        <v>16</v>
      </c>
      <c r="I48" s="55" t="s">
        <v>18</v>
      </c>
      <c r="J48" s="56" t="str">
        <f>UPPER(IF(OR(I48="a",I48="as"),E47,IF(OR(I48="b",I48="bs"),E49,)))</f>
        <v>DOS SANTOS</v>
      </c>
      <c r="K48" s="56"/>
      <c r="L48" s="43"/>
      <c r="M48" s="66"/>
      <c r="N48" s="66"/>
      <c r="O48" s="66"/>
      <c r="P48" s="46"/>
      <c r="Q48" s="47"/>
      <c r="R48" s="48"/>
    </row>
    <row r="49" spans="1:18" s="49" customFormat="1" ht="9" customHeight="1">
      <c r="A49" s="51">
        <v>22</v>
      </c>
      <c r="B49" s="39" t="str">
        <f>IF($D49="","",VLOOKUP($D49,'[1]G14 Si Qual Draw Prep'!$A$7:$P$38,15))</f>
        <v>DA</v>
      </c>
      <c r="C49" s="39">
        <f>IF($D49="","",VLOOKUP($D49,'[1]G14 Si Qual Draw Prep'!$A$7:$P$38,16))</f>
        <v>0</v>
      </c>
      <c r="D49" s="40">
        <v>24</v>
      </c>
      <c r="E49" s="39" t="str">
        <f>UPPER(IF($D49="","",VLOOKUP($D49,'[1]G14 Si Qual Draw Prep'!$A$7:$P$38,2)))</f>
        <v>BEHNKE</v>
      </c>
      <c r="F49" s="39" t="str">
        <f>IF($D49="","",VLOOKUP($D49,'[1]G14 Si Qual Draw Prep'!$A$7:$P$38,3))</f>
        <v>Jennifer</v>
      </c>
      <c r="G49" s="39"/>
      <c r="H49" s="39" t="str">
        <f>IF($D49="","",VLOOKUP($D49,'[1]G14 Si Qual Draw Prep'!$A$7:$P$38,4))</f>
        <v>GER</v>
      </c>
      <c r="I49" s="58"/>
      <c r="J49" s="43" t="s">
        <v>55</v>
      </c>
      <c r="K49" s="59"/>
      <c r="L49" s="43"/>
      <c r="M49" s="66"/>
      <c r="N49" s="66"/>
      <c r="O49" s="66"/>
      <c r="P49" s="46"/>
      <c r="Q49" s="47"/>
      <c r="R49" s="48"/>
    </row>
    <row r="50" spans="1:18" s="49" customFormat="1" ht="9" customHeight="1">
      <c r="A50" s="51"/>
      <c r="B50" s="52"/>
      <c r="C50" s="52"/>
      <c r="D50" s="60"/>
      <c r="E50" s="43"/>
      <c r="F50" s="43"/>
      <c r="G50" s="53"/>
      <c r="H50" s="43"/>
      <c r="I50" s="61"/>
      <c r="J50" s="54" t="s">
        <v>16</v>
      </c>
      <c r="K50" s="62" t="s">
        <v>51</v>
      </c>
      <c r="L50" s="56" t="str">
        <f>UPPER(IF(OR(K50="a",K50="as"),J48,IF(OR(K50="b",K50="bs"),J52,)))</f>
        <v>KLOCOVA</v>
      </c>
      <c r="M50" s="63"/>
      <c r="N50" s="66"/>
      <c r="O50" s="66"/>
      <c r="P50" s="46"/>
      <c r="Q50" s="47"/>
      <c r="R50" s="48"/>
    </row>
    <row r="51" spans="1:18" s="49" customFormat="1" ht="9" customHeight="1">
      <c r="A51" s="51">
        <v>23</v>
      </c>
      <c r="B51" s="39" t="str">
        <f>IF($D51="","",VLOOKUP($D51,'[1]G14 Si Qual Draw Prep'!$A$7:$P$38,15))</f>
        <v>DA</v>
      </c>
      <c r="C51" s="39">
        <f>IF($D51="","",VLOOKUP($D51,'[1]G14 Si Qual Draw Prep'!$A$7:$P$38,16))</f>
        <v>0</v>
      </c>
      <c r="D51" s="40">
        <v>21</v>
      </c>
      <c r="E51" s="39" t="str">
        <f>UPPER(IF($D51="","",VLOOKUP($D51,'[1]G14 Si Qual Draw Prep'!$A$7:$P$38,2)))</f>
        <v>CERNICKA</v>
      </c>
      <c r="F51" s="39" t="str">
        <f>IF($D51="","",VLOOKUP($D51,'[1]G14 Si Qual Draw Prep'!$A$7:$P$38,3))</f>
        <v>Regina</v>
      </c>
      <c r="G51" s="39"/>
      <c r="H51" s="39" t="str">
        <f>IF($D51="","",VLOOKUP($D51,'[1]G14 Si Qual Draw Prep'!$A$7:$P$38,4))</f>
        <v>SVK</v>
      </c>
      <c r="I51" s="42"/>
      <c r="J51" s="43"/>
      <c r="K51" s="65"/>
      <c r="L51" s="43" t="s">
        <v>54</v>
      </c>
      <c r="M51" s="64"/>
      <c r="N51" s="66"/>
      <c r="O51" s="66"/>
      <c r="P51" s="46"/>
      <c r="Q51" s="47"/>
      <c r="R51" s="48"/>
    </row>
    <row r="52" spans="1:18" s="49" customFormat="1" ht="9" customHeight="1">
      <c r="A52" s="51"/>
      <c r="B52" s="52"/>
      <c r="C52" s="52"/>
      <c r="D52" s="52"/>
      <c r="E52" s="43"/>
      <c r="F52" s="43"/>
      <c r="G52" s="53"/>
      <c r="H52" s="54" t="s">
        <v>16</v>
      </c>
      <c r="I52" s="55" t="s">
        <v>51</v>
      </c>
      <c r="J52" s="56" t="str">
        <f>UPPER(IF(OR(I52="a",I52="as"),E51,IF(OR(I52="b",I52="bs"),E53,)))</f>
        <v>KLOCOVA</v>
      </c>
      <c r="K52" s="67"/>
      <c r="L52" s="43"/>
      <c r="M52" s="64"/>
      <c r="N52" s="66"/>
      <c r="O52" s="66"/>
      <c r="P52" s="46"/>
      <c r="Q52" s="47"/>
      <c r="R52" s="48"/>
    </row>
    <row r="53" spans="1:18" s="49" customFormat="1" ht="9" customHeight="1">
      <c r="A53" s="38">
        <v>24</v>
      </c>
      <c r="B53" s="39" t="str">
        <f>IF($D53="","",VLOOKUP($D53,'[1]G14 Si Qual Draw Prep'!$A$7:$P$38,15))</f>
        <v>DA</v>
      </c>
      <c r="C53" s="39">
        <f>IF($D53="","",VLOOKUP($D53,'[1]G14 Si Qual Draw Prep'!$A$7:$P$38,16))</f>
        <v>0</v>
      </c>
      <c r="D53" s="40">
        <v>7</v>
      </c>
      <c r="E53" s="41" t="str">
        <f>UPPER(IF($D53="","",VLOOKUP($D53,'[1]G14 Si Qual Draw Prep'!$A$7:$P$38,2)))</f>
        <v>KLOCOVA</v>
      </c>
      <c r="F53" s="41" t="str">
        <f>IF($D53="","",VLOOKUP($D53,'[1]G14 Si Qual Draw Prep'!$A$7:$P$38,3))</f>
        <v>Tereza</v>
      </c>
      <c r="G53" s="41"/>
      <c r="H53" s="41" t="str">
        <f>IF($D53="","",VLOOKUP($D53,'[1]G14 Si Qual Draw Prep'!$A$7:$P$38,4))</f>
        <v>CZE</v>
      </c>
      <c r="I53" s="68"/>
      <c r="J53" s="43" t="s">
        <v>66</v>
      </c>
      <c r="K53" s="43"/>
      <c r="L53" s="43"/>
      <c r="M53" s="64"/>
      <c r="N53" s="66"/>
      <c r="O53" s="66"/>
      <c r="P53" s="46"/>
      <c r="Q53" s="47"/>
      <c r="R53" s="48"/>
    </row>
    <row r="54" spans="1:18" s="49" customFormat="1" ht="9" customHeight="1">
      <c r="A54" s="51"/>
      <c r="B54" s="52"/>
      <c r="C54" s="52"/>
      <c r="D54" s="52"/>
      <c r="E54" s="69"/>
      <c r="F54" s="69"/>
      <c r="G54" s="74"/>
      <c r="H54" s="69"/>
      <c r="I54" s="61"/>
      <c r="J54" s="43"/>
      <c r="K54" s="43"/>
      <c r="L54" s="43"/>
      <c r="M54" s="64"/>
      <c r="N54" s="66"/>
      <c r="O54" s="66"/>
      <c r="P54" s="46"/>
      <c r="Q54" s="47"/>
      <c r="R54" s="48"/>
    </row>
    <row r="55" spans="1:18" s="49" customFormat="1" ht="9" customHeight="1">
      <c r="A55" s="38">
        <v>25</v>
      </c>
      <c r="B55" s="39" t="str">
        <f>IF($D55="","",VLOOKUP($D55,'[1]G14 Si Qual Draw Prep'!$A$7:$P$38,15))</f>
        <v>DA</v>
      </c>
      <c r="C55" s="39">
        <f>IF($D55="","",VLOOKUP($D55,'[1]G14 Si Qual Draw Prep'!$A$7:$P$38,16))</f>
        <v>0</v>
      </c>
      <c r="D55" s="40">
        <v>4</v>
      </c>
      <c r="E55" s="41" t="str">
        <f>UPPER(IF($D55="","",VLOOKUP($D55,'[1]G14 Si Qual Draw Prep'!$A$7:$P$38,2)))</f>
        <v>VOŘÍŠKOVÁ</v>
      </c>
      <c r="F55" s="41" t="str">
        <f>IF($D55="","",VLOOKUP($D55,'[1]G14 Si Qual Draw Prep'!$A$7:$P$38,3))</f>
        <v>Klára</v>
      </c>
      <c r="G55" s="41"/>
      <c r="H55" s="41" t="str">
        <f>IF($D55="","",VLOOKUP($D55,'[1]G14 Si Qual Draw Prep'!$A$7:$P$38,4))</f>
        <v>CZE</v>
      </c>
      <c r="I55" s="42"/>
      <c r="J55" s="43"/>
      <c r="K55" s="43"/>
      <c r="L55" s="43"/>
      <c r="M55" s="64"/>
      <c r="N55" s="66"/>
      <c r="O55" s="66"/>
      <c r="P55" s="46"/>
      <c r="Q55" s="47"/>
      <c r="R55" s="48"/>
    </row>
    <row r="56" spans="1:18" s="49" customFormat="1" ht="9" customHeight="1">
      <c r="A56" s="51"/>
      <c r="B56" s="52"/>
      <c r="C56" s="52"/>
      <c r="D56" s="52"/>
      <c r="E56" s="43"/>
      <c r="F56" s="43"/>
      <c r="G56" s="53"/>
      <c r="H56" s="54" t="s">
        <v>16</v>
      </c>
      <c r="I56" s="55" t="s">
        <v>18</v>
      </c>
      <c r="J56" s="56" t="str">
        <f>UPPER(IF(OR(I56="a",I56="as"),E55,IF(OR(I56="b",I56="bs"),E57,)))</f>
        <v>VOŘÍŠKOVÁ</v>
      </c>
      <c r="K56" s="56"/>
      <c r="L56" s="43"/>
      <c r="M56" s="64"/>
      <c r="N56" s="66"/>
      <c r="O56" s="66"/>
      <c r="P56" s="46"/>
      <c r="Q56" s="47"/>
      <c r="R56" s="48"/>
    </row>
    <row r="57" spans="1:18" s="49" customFormat="1" ht="9" customHeight="1">
      <c r="A57" s="51">
        <v>26</v>
      </c>
      <c r="B57" s="39">
        <f>IF($D57="","",VLOOKUP($D57,'[1]G14 Si Qual Draw Prep'!$A$7:$P$38,15))</f>
        <v>0</v>
      </c>
      <c r="C57" s="39">
        <f>IF($D57="","",VLOOKUP($D57,'[1]G14 Si Qual Draw Prep'!$A$7:$P$38,16))</f>
        <v>0</v>
      </c>
      <c r="D57" s="40">
        <v>29</v>
      </c>
      <c r="E57" s="39" t="str">
        <f>UPPER(IF($D57="","",VLOOKUP($D57,'[1]G14 Si Qual Draw Prep'!$A$7:$P$38,2)))</f>
        <v>BYE</v>
      </c>
      <c r="F57" s="39">
        <f>IF($D57="","",VLOOKUP($D57,'[1]G14 Si Qual Draw Prep'!$A$7:$P$38,3))</f>
        <v>0</v>
      </c>
      <c r="G57" s="39"/>
      <c r="H57" s="39">
        <f>IF($D57="","",VLOOKUP($D57,'[1]G14 Si Qual Draw Prep'!$A$7:$P$38,4))</f>
        <v>0</v>
      </c>
      <c r="I57" s="58"/>
      <c r="J57" s="43"/>
      <c r="K57" s="59"/>
      <c r="L57" s="43"/>
      <c r="M57" s="64"/>
      <c r="N57" s="66"/>
      <c r="O57" s="66"/>
      <c r="P57" s="46"/>
      <c r="Q57" s="47"/>
      <c r="R57" s="48"/>
    </row>
    <row r="58" spans="1:18" s="49" customFormat="1" ht="9" customHeight="1">
      <c r="A58" s="51"/>
      <c r="B58" s="52"/>
      <c r="C58" s="52"/>
      <c r="D58" s="60"/>
      <c r="E58" s="43"/>
      <c r="F58" s="43"/>
      <c r="G58" s="53"/>
      <c r="H58" s="43"/>
      <c r="I58" s="61"/>
      <c r="J58" s="54" t="s">
        <v>16</v>
      </c>
      <c r="K58" s="62" t="s">
        <v>18</v>
      </c>
      <c r="L58" s="56" t="str">
        <f>UPPER(IF(OR(K58="a",K58="as"),J56,IF(OR(K58="b",K58="bs"),J60,)))</f>
        <v>VOŘÍŠKOVÁ</v>
      </c>
      <c r="M58" s="63"/>
      <c r="N58" s="66"/>
      <c r="O58" s="66"/>
      <c r="P58" s="46"/>
      <c r="Q58" s="47"/>
      <c r="R58" s="48"/>
    </row>
    <row r="59" spans="1:18" s="49" customFormat="1" ht="9" customHeight="1">
      <c r="A59" s="51">
        <v>27</v>
      </c>
      <c r="B59" s="39" t="str">
        <f>IF($D59="","",VLOOKUP($D59,'[1]G14 Si Qual Draw Prep'!$A$7:$P$38,15))</f>
        <v>DA</v>
      </c>
      <c r="C59" s="39">
        <f>IF($D59="","",VLOOKUP($D59,'[1]G14 Si Qual Draw Prep'!$A$7:$P$38,16))</f>
        <v>0</v>
      </c>
      <c r="D59" s="40">
        <v>12</v>
      </c>
      <c r="E59" s="39" t="str">
        <f>UPPER(IF($D59="","",VLOOKUP($D59,'[1]G14 Si Qual Draw Prep'!$A$7:$P$38,2)))</f>
        <v>VRBENSKÁ</v>
      </c>
      <c r="F59" s="39" t="str">
        <f>IF($D59="","",VLOOKUP($D59,'[1]G14 Si Qual Draw Prep'!$A$7:$P$38,3))</f>
        <v>Anna</v>
      </c>
      <c r="G59" s="39"/>
      <c r="H59" s="39" t="str">
        <f>IF($D59="","",VLOOKUP($D59,'[1]G14 Si Qual Draw Prep'!$A$7:$P$38,4))</f>
        <v>CZE</v>
      </c>
      <c r="I59" s="42"/>
      <c r="J59" s="43"/>
      <c r="K59" s="65"/>
      <c r="L59" s="43" t="s">
        <v>53</v>
      </c>
      <c r="M59" s="66"/>
      <c r="N59" s="66"/>
      <c r="O59" s="66"/>
      <c r="P59" s="46"/>
      <c r="Q59" s="47"/>
      <c r="R59" s="78"/>
    </row>
    <row r="60" spans="1:18" s="49" customFormat="1" ht="9" customHeight="1">
      <c r="A60" s="51"/>
      <c r="B60" s="52"/>
      <c r="C60" s="52"/>
      <c r="D60" s="60"/>
      <c r="E60" s="43"/>
      <c r="F60" s="43"/>
      <c r="G60" s="53"/>
      <c r="H60" s="54" t="s">
        <v>16</v>
      </c>
      <c r="I60" s="55" t="s">
        <v>18</v>
      </c>
      <c r="J60" s="56" t="str">
        <f>UPPER(IF(OR(I60="a",I60="as"),E59,IF(OR(I60="b",I60="bs"),E61,)))</f>
        <v>VRBENSKÁ</v>
      </c>
      <c r="K60" s="67"/>
      <c r="L60" s="43"/>
      <c r="M60" s="66"/>
      <c r="N60" s="66"/>
      <c r="O60" s="66"/>
      <c r="P60" s="46"/>
      <c r="Q60" s="47"/>
      <c r="R60" s="48"/>
    </row>
    <row r="61" spans="1:18" s="49" customFormat="1" ht="9" customHeight="1">
      <c r="A61" s="51">
        <v>28</v>
      </c>
      <c r="B61" s="39" t="str">
        <f>IF($D61="","",VLOOKUP($D61,'[1]G14 Si Qual Draw Prep'!$A$7:$P$38,15))</f>
        <v>WC</v>
      </c>
      <c r="C61" s="39">
        <f>IF($D61="","",VLOOKUP($D61,'[1]G14 Si Qual Draw Prep'!$A$7:$P$38,16))</f>
        <v>0</v>
      </c>
      <c r="D61" s="40">
        <v>11</v>
      </c>
      <c r="E61" s="39" t="str">
        <f>UPPER(IF($D61="","",VLOOKUP($D61,'[1]G14 Si Qual Draw Prep'!$A$7:$P$38,2)))</f>
        <v>KUSTKOVA</v>
      </c>
      <c r="F61" s="39" t="str">
        <f>IF($D61="","",VLOOKUP($D61,'[1]G14 Si Qual Draw Prep'!$A$7:$P$38,3))</f>
        <v>Jana</v>
      </c>
      <c r="G61" s="39"/>
      <c r="H61" s="39" t="str">
        <f>IF($D61="","",VLOOKUP($D61,'[1]G14 Si Qual Draw Prep'!$A$7:$P$38,4))</f>
        <v>CZE</v>
      </c>
      <c r="I61" s="68"/>
      <c r="J61" s="43" t="s">
        <v>56</v>
      </c>
      <c r="K61" s="43"/>
      <c r="L61" s="43"/>
      <c r="M61" s="66"/>
      <c r="N61" s="66"/>
      <c r="O61" s="66"/>
      <c r="P61" s="46"/>
      <c r="Q61" s="47"/>
      <c r="R61" s="48"/>
    </row>
    <row r="62" spans="1:18" s="49" customFormat="1" ht="9" customHeight="1">
      <c r="A62" s="51"/>
      <c r="B62" s="52"/>
      <c r="C62" s="52"/>
      <c r="D62" s="60"/>
      <c r="E62" s="43"/>
      <c r="F62" s="43"/>
      <c r="G62" s="53"/>
      <c r="H62" s="69"/>
      <c r="I62" s="61"/>
      <c r="J62" s="43"/>
      <c r="K62" s="43"/>
      <c r="L62" s="54" t="s">
        <v>16</v>
      </c>
      <c r="M62" s="70"/>
      <c r="N62" s="71">
        <f>UPPER(IF(OR(M62="a",M62="as"),L58,IF(OR(M62="b",M62="bs"),L66,)))</f>
      </c>
      <c r="O62" s="66"/>
      <c r="P62" s="46"/>
      <c r="Q62" s="47"/>
      <c r="R62" s="48"/>
    </row>
    <row r="63" spans="1:18" s="49" customFormat="1" ht="9" customHeight="1">
      <c r="A63" s="51">
        <v>29</v>
      </c>
      <c r="B63" s="39" t="str">
        <f>IF($D63="","",VLOOKUP($D63,'[1]G14 Si Qual Draw Prep'!$A$7:$P$38,15))</f>
        <v>DA</v>
      </c>
      <c r="C63" s="39">
        <f>IF($D63="","",VLOOKUP($D63,'[1]G14 Si Qual Draw Prep'!$A$7:$P$38,16))</f>
        <v>0</v>
      </c>
      <c r="D63" s="40">
        <v>20</v>
      </c>
      <c r="E63" s="39" t="str">
        <f>UPPER(IF($D63="","",VLOOKUP($D63,'[1]G14 Si Qual Draw Prep'!$A$7:$P$38,2)))</f>
        <v>SIOPACHA</v>
      </c>
      <c r="F63" s="39" t="str">
        <f>IF($D63="","",VLOOKUP($D63,'[1]G14 Si Qual Draw Prep'!$A$7:$P$38,3))</f>
        <v>Maria</v>
      </c>
      <c r="G63" s="39"/>
      <c r="H63" s="39" t="str">
        <f>IF($D63="","",VLOOKUP($D63,'[1]G14 Si Qual Draw Prep'!$A$7:$P$38,4))</f>
        <v>CYP</v>
      </c>
      <c r="I63" s="72"/>
      <c r="J63" s="43"/>
      <c r="K63" s="43"/>
      <c r="L63" s="43"/>
      <c r="M63" s="66"/>
      <c r="N63" s="71"/>
      <c r="O63" s="66"/>
      <c r="P63" s="46"/>
      <c r="Q63" s="47"/>
      <c r="R63" s="48"/>
    </row>
    <row r="64" spans="1:18" s="49" customFormat="1" ht="9" customHeight="1">
      <c r="A64" s="51"/>
      <c r="B64" s="52"/>
      <c r="C64" s="52"/>
      <c r="D64" s="60"/>
      <c r="E64" s="43"/>
      <c r="F64" s="43"/>
      <c r="G64" s="53"/>
      <c r="H64" s="54" t="s">
        <v>16</v>
      </c>
      <c r="I64" s="55" t="s">
        <v>18</v>
      </c>
      <c r="J64" s="56" t="str">
        <f>UPPER(IF(OR(I64="a",I64="as"),E63,IF(OR(I64="b",I64="bs"),E65,)))</f>
        <v>SIOPACHA</v>
      </c>
      <c r="K64" s="56"/>
      <c r="L64" s="43"/>
      <c r="M64" s="66"/>
      <c r="N64" s="66"/>
      <c r="O64" s="66"/>
      <c r="P64" s="46"/>
      <c r="Q64" s="47"/>
      <c r="R64" s="48"/>
    </row>
    <row r="65" spans="1:18" s="49" customFormat="1" ht="9" customHeight="1">
      <c r="A65" s="51">
        <v>30</v>
      </c>
      <c r="B65" s="39" t="str">
        <f>IF($D65="","",VLOOKUP($D65,'[1]G14 Si Qual Draw Prep'!$A$7:$P$38,15))</f>
        <v>DA</v>
      </c>
      <c r="C65" s="39">
        <f>IF($D65="","",VLOOKUP($D65,'[1]G14 Si Qual Draw Prep'!$A$7:$P$38,16))</f>
        <v>0</v>
      </c>
      <c r="D65" s="40">
        <v>25</v>
      </c>
      <c r="E65" s="39" t="str">
        <f>UPPER(IF($D65="","",VLOOKUP($D65,'[1]G14 Si Qual Draw Prep'!$A$7:$P$38,2)))</f>
        <v>LUND</v>
      </c>
      <c r="F65" s="39" t="str">
        <f>IF($D65="","",VLOOKUP($D65,'[1]G14 Si Qual Draw Prep'!$A$7:$P$38,3))</f>
        <v>Sarah</v>
      </c>
      <c r="G65" s="39"/>
      <c r="H65" s="39" t="str">
        <f>IF($D65="","",VLOOKUP($D65,'[1]G14 Si Qual Draw Prep'!$A$7:$P$38,4))</f>
        <v>GER</v>
      </c>
      <c r="I65" s="58"/>
      <c r="J65" s="43" t="s">
        <v>49</v>
      </c>
      <c r="K65" s="59"/>
      <c r="L65" s="43"/>
      <c r="M65" s="66"/>
      <c r="N65" s="66"/>
      <c r="O65" s="66"/>
      <c r="P65" s="46"/>
      <c r="Q65" s="47"/>
      <c r="R65" s="48"/>
    </row>
    <row r="66" spans="1:18" s="49" customFormat="1" ht="9" customHeight="1">
      <c r="A66" s="51"/>
      <c r="B66" s="52"/>
      <c r="C66" s="52"/>
      <c r="D66" s="60"/>
      <c r="E66" s="43"/>
      <c r="F66" s="43"/>
      <c r="G66" s="53"/>
      <c r="H66" s="43"/>
      <c r="I66" s="61"/>
      <c r="J66" s="54" t="s">
        <v>16</v>
      </c>
      <c r="K66" s="62" t="s">
        <v>18</v>
      </c>
      <c r="L66" s="56" t="str">
        <f>UPPER(IF(OR(K66="a",K66="as"),J64,IF(OR(K66="b",K66="bs"),J68,)))</f>
        <v>SIOPACHA</v>
      </c>
      <c r="M66" s="63"/>
      <c r="N66" s="66"/>
      <c r="O66" s="66"/>
      <c r="P66" s="46"/>
      <c r="Q66" s="47"/>
      <c r="R66" s="48"/>
    </row>
    <row r="67" spans="1:18" s="49" customFormat="1" ht="9" customHeight="1">
      <c r="A67" s="51">
        <v>31</v>
      </c>
      <c r="B67" s="39" t="str">
        <f>IF($D67="","",VLOOKUP($D67,'[1]G14 Si Qual Draw Prep'!$A$7:$P$38,15))</f>
        <v>DA</v>
      </c>
      <c r="C67" s="39">
        <f>IF($D67="","",VLOOKUP($D67,'[1]G14 Si Qual Draw Prep'!$A$7:$P$38,16))</f>
        <v>0</v>
      </c>
      <c r="D67" s="40">
        <v>13</v>
      </c>
      <c r="E67" s="39" t="str">
        <f>UPPER(IF($D67="","",VLOOKUP($D67,'[1]G14 Si Qual Draw Prep'!$A$7:$P$38,2)))</f>
        <v>KREJCIKOVA</v>
      </c>
      <c r="F67" s="39" t="str">
        <f>IF($D67="","",VLOOKUP($D67,'[1]G14 Si Qual Draw Prep'!$A$7:$P$38,3))</f>
        <v>Johana</v>
      </c>
      <c r="G67" s="39"/>
      <c r="H67" s="39" t="str">
        <f>IF($D67="","",VLOOKUP($D67,'[1]G14 Si Qual Draw Prep'!$A$7:$P$38,4))</f>
        <v>CZE</v>
      </c>
      <c r="I67" s="42"/>
      <c r="J67" s="43"/>
      <c r="K67" s="65"/>
      <c r="L67" s="43" t="s">
        <v>158</v>
      </c>
      <c r="M67" s="64"/>
      <c r="N67" s="64"/>
      <c r="O67" s="64"/>
      <c r="P67" s="46"/>
      <c r="Q67" s="47"/>
      <c r="R67" s="48"/>
    </row>
    <row r="68" spans="1:18" s="49" customFormat="1" ht="9" customHeight="1">
      <c r="A68" s="51"/>
      <c r="B68" s="52"/>
      <c r="C68" s="52"/>
      <c r="D68" s="52"/>
      <c r="E68" s="43"/>
      <c r="F68" s="43"/>
      <c r="G68" s="53"/>
      <c r="H68" s="54" t="s">
        <v>16</v>
      </c>
      <c r="I68" s="55" t="s">
        <v>18</v>
      </c>
      <c r="J68" s="56" t="str">
        <f>UPPER(IF(OR(I68="a",I68="as"),E67,IF(OR(I68="b",I68="bs"),E69,)))</f>
        <v>KREJCIKOVA</v>
      </c>
      <c r="K68" s="67"/>
      <c r="L68" s="43"/>
      <c r="M68" s="64"/>
      <c r="N68" s="64"/>
      <c r="O68" s="64"/>
      <c r="P68" s="46"/>
      <c r="Q68" s="47"/>
      <c r="R68" s="48"/>
    </row>
    <row r="69" spans="1:18" s="49" customFormat="1" ht="9" customHeight="1">
      <c r="A69" s="38">
        <v>32</v>
      </c>
      <c r="B69" s="39" t="str">
        <f>IF($D69="","",VLOOKUP($D69,'[1]G14 Si Qual Draw Prep'!$A$7:$P$38,15))</f>
        <v>WC</v>
      </c>
      <c r="C69" s="39">
        <f>IF($D69="","",VLOOKUP($D69,'[1]G14 Si Qual Draw Prep'!$A$7:$P$38,16))</f>
        <v>0</v>
      </c>
      <c r="D69" s="40">
        <v>8</v>
      </c>
      <c r="E69" s="41" t="str">
        <f>UPPER(IF($D69="","",VLOOKUP($D69,'[1]G14 Si Qual Draw Prep'!$A$7:$P$38,2)))</f>
        <v>VASKOVA</v>
      </c>
      <c r="F69" s="41" t="str">
        <f>IF($D69="","",VLOOKUP($D69,'[1]G14 Si Qual Draw Prep'!$A$7:$P$38,3))</f>
        <v>Monika</v>
      </c>
      <c r="G69" s="41"/>
      <c r="H69" s="41" t="str">
        <f>IF($D69="","",VLOOKUP($D69,'[1]G14 Si Qual Draw Prep'!$A$7:$P$38,4))</f>
        <v>CZE</v>
      </c>
      <c r="I69" s="68"/>
      <c r="J69" s="43" t="s">
        <v>72</v>
      </c>
      <c r="K69" s="43"/>
      <c r="L69" s="43"/>
      <c r="M69" s="43"/>
      <c r="N69" s="44"/>
      <c r="O69" s="45"/>
      <c r="P69" s="46"/>
      <c r="Q69" s="47"/>
      <c r="R69" s="48"/>
    </row>
    <row r="70" spans="1:18" s="85" customFormat="1" ht="6.75" customHeight="1">
      <c r="A70" s="79"/>
      <c r="B70" s="79"/>
      <c r="C70" s="79"/>
      <c r="D70" s="79"/>
      <c r="E70" s="80"/>
      <c r="F70" s="80"/>
      <c r="G70" s="80"/>
      <c r="H70" s="80"/>
      <c r="I70" s="81"/>
      <c r="J70" s="82"/>
      <c r="K70" s="83"/>
      <c r="L70" s="82"/>
      <c r="M70" s="83"/>
      <c r="N70" s="82"/>
      <c r="O70" s="83"/>
      <c r="P70" s="82"/>
      <c r="Q70" s="83"/>
      <c r="R70" s="84"/>
    </row>
    <row r="71" spans="1:17" s="98" customFormat="1" ht="10.5" customHeight="1">
      <c r="A71" s="86" t="s">
        <v>19</v>
      </c>
      <c r="B71" s="87"/>
      <c r="C71" s="88"/>
      <c r="D71" s="89" t="s">
        <v>20</v>
      </c>
      <c r="E71" s="90" t="s">
        <v>21</v>
      </c>
      <c r="F71" s="89"/>
      <c r="G71" s="91"/>
      <c r="H71" s="92"/>
      <c r="I71" s="89" t="s">
        <v>20</v>
      </c>
      <c r="J71" s="90" t="s">
        <v>22</v>
      </c>
      <c r="K71" s="93"/>
      <c r="L71" s="90" t="s">
        <v>23</v>
      </c>
      <c r="M71" s="94"/>
      <c r="N71" s="95" t="s">
        <v>24</v>
      </c>
      <c r="O71" s="95"/>
      <c r="P71" s="96" t="s">
        <v>25</v>
      </c>
      <c r="Q71" s="97"/>
    </row>
    <row r="72" spans="1:17" s="98" customFormat="1" ht="9" customHeight="1">
      <c r="A72" s="99" t="s">
        <v>26</v>
      </c>
      <c r="B72" s="100"/>
      <c r="C72" s="101"/>
      <c r="D72" s="102">
        <v>1</v>
      </c>
      <c r="E72" s="103" t="str">
        <f>IF(D72&gt;$Q$79,,UPPER(VLOOKUP(D72,'[1]G14 Si Qual Draw Prep'!$A$7:$R$134,2)))</f>
        <v>PIROK</v>
      </c>
      <c r="F72" s="104"/>
      <c r="G72" s="103"/>
      <c r="H72" s="105"/>
      <c r="I72" s="106" t="s">
        <v>27</v>
      </c>
      <c r="J72" s="100"/>
      <c r="K72" s="107"/>
      <c r="L72" s="100"/>
      <c r="M72" s="108"/>
      <c r="N72" s="109" t="s">
        <v>28</v>
      </c>
      <c r="O72" s="110"/>
      <c r="P72" s="110"/>
      <c r="Q72" s="111"/>
    </row>
    <row r="73" spans="1:17" s="98" customFormat="1" ht="9" customHeight="1">
      <c r="A73" s="112" t="s">
        <v>29</v>
      </c>
      <c r="B73" s="113"/>
      <c r="C73" s="114"/>
      <c r="D73" s="102">
        <v>2</v>
      </c>
      <c r="E73" s="103" t="str">
        <f>IF(D73&gt;$Q$79,,UPPER(VLOOKUP(D73,'[1]G14 Si Qual Draw Prep'!$A$7:$R$134,2)))</f>
        <v>SLAVICKOVA</v>
      </c>
      <c r="F73" s="104"/>
      <c r="G73" s="103"/>
      <c r="H73" s="105"/>
      <c r="I73" s="106" t="s">
        <v>30</v>
      </c>
      <c r="J73" s="100"/>
      <c r="K73" s="107"/>
      <c r="L73" s="100"/>
      <c r="M73" s="108"/>
      <c r="N73" s="115" t="s">
        <v>31</v>
      </c>
      <c r="O73" s="116"/>
      <c r="P73" s="113"/>
      <c r="Q73" s="117"/>
    </row>
    <row r="74" spans="1:17" s="98" customFormat="1" ht="9" customHeight="1">
      <c r="A74" s="118"/>
      <c r="B74" s="119"/>
      <c r="C74" s="120"/>
      <c r="D74" s="102">
        <v>3</v>
      </c>
      <c r="E74" s="103" t="str">
        <f>IF(D74&gt;$Q$79,,UPPER(VLOOKUP(D74,'[1]G14 Si Qual Draw Prep'!$A$7:$R$134,2)))</f>
        <v>LAGODA</v>
      </c>
      <c r="F74" s="104"/>
      <c r="G74" s="103"/>
      <c r="H74" s="105"/>
      <c r="I74" s="106" t="s">
        <v>32</v>
      </c>
      <c r="J74" s="100"/>
      <c r="K74" s="107"/>
      <c r="L74" s="100"/>
      <c r="M74" s="108"/>
      <c r="N74" s="109" t="s">
        <v>33</v>
      </c>
      <c r="O74" s="110"/>
      <c r="P74" s="110"/>
      <c r="Q74" s="111"/>
    </row>
    <row r="75" spans="1:17" s="98" customFormat="1" ht="9" customHeight="1">
      <c r="A75" s="121"/>
      <c r="B75" s="26"/>
      <c r="C75" s="122"/>
      <c r="D75" s="102">
        <v>4</v>
      </c>
      <c r="E75" s="103">
        <f>IF(D75&gt;$Q$79,,UPPER(VLOOKUP(D75,'[1]G14 Si Qual Draw Prep'!$A$7:$R$134,2)))</f>
        <v>0</v>
      </c>
      <c r="F75" s="104"/>
      <c r="G75" s="103"/>
      <c r="H75" s="105"/>
      <c r="I75" s="106" t="s">
        <v>34</v>
      </c>
      <c r="J75" s="100"/>
      <c r="K75" s="107"/>
      <c r="L75" s="100"/>
      <c r="M75" s="108"/>
      <c r="N75" s="100" t="s">
        <v>35</v>
      </c>
      <c r="O75" s="107"/>
      <c r="P75" s="100"/>
      <c r="Q75" s="108"/>
    </row>
    <row r="76" spans="1:17" s="98" customFormat="1" ht="9" customHeight="1">
      <c r="A76" s="123"/>
      <c r="B76" s="124"/>
      <c r="C76" s="125"/>
      <c r="D76" s="102">
        <v>5</v>
      </c>
      <c r="E76" s="103">
        <f>IF(D76&gt;$Q$79,,UPPER(VLOOKUP(D76,'[1]G14 Si Qual Draw Prep'!$A$7:$R$134,2)))</f>
        <v>0</v>
      </c>
      <c r="F76" s="104"/>
      <c r="G76" s="103"/>
      <c r="H76" s="105"/>
      <c r="I76" s="106" t="s">
        <v>36</v>
      </c>
      <c r="J76" s="100"/>
      <c r="K76" s="107"/>
      <c r="L76" s="100"/>
      <c r="M76" s="108"/>
      <c r="N76" s="113" t="s">
        <v>37</v>
      </c>
      <c r="O76" s="116"/>
      <c r="P76" s="113"/>
      <c r="Q76" s="117"/>
    </row>
    <row r="77" spans="1:17" s="98" customFormat="1" ht="9" customHeight="1">
      <c r="A77" s="126"/>
      <c r="B77" s="127"/>
      <c r="C77" s="122"/>
      <c r="D77" s="102">
        <v>6</v>
      </c>
      <c r="E77" s="103">
        <f>IF(D77&gt;$Q$79,,UPPER(VLOOKUP(D77,'[1]G14 Si Qual Draw Prep'!$A$7:$R$134,2)))</f>
        <v>0</v>
      </c>
      <c r="F77" s="104"/>
      <c r="G77" s="103"/>
      <c r="H77" s="105"/>
      <c r="I77" s="106" t="s">
        <v>38</v>
      </c>
      <c r="J77" s="100"/>
      <c r="K77" s="107"/>
      <c r="L77" s="100"/>
      <c r="M77" s="108"/>
      <c r="N77" s="109" t="s">
        <v>39</v>
      </c>
      <c r="O77" s="110"/>
      <c r="P77" s="110"/>
      <c r="Q77" s="111"/>
    </row>
    <row r="78" spans="1:17" s="98" customFormat="1" ht="9" customHeight="1">
      <c r="A78" s="126"/>
      <c r="B78" s="127"/>
      <c r="C78" s="128"/>
      <c r="D78" s="102">
        <v>7</v>
      </c>
      <c r="E78" s="103">
        <f>IF(D78&gt;$Q$79,,UPPER(VLOOKUP(D78,'[1]G14 Si Qual Draw Prep'!$A$7:$R$134,2)))</f>
        <v>0</v>
      </c>
      <c r="F78" s="104"/>
      <c r="G78" s="103"/>
      <c r="H78" s="105"/>
      <c r="I78" s="106" t="s">
        <v>40</v>
      </c>
      <c r="J78" s="100"/>
      <c r="K78" s="107"/>
      <c r="L78" s="100"/>
      <c r="M78" s="108"/>
      <c r="N78" s="100"/>
      <c r="O78" s="107"/>
      <c r="P78" s="100"/>
      <c r="Q78" s="108"/>
    </row>
    <row r="79" spans="1:17" s="98" customFormat="1" ht="9" customHeight="1">
      <c r="A79" s="129"/>
      <c r="B79" s="130"/>
      <c r="C79" s="131"/>
      <c r="D79" s="132">
        <v>8</v>
      </c>
      <c r="E79" s="133">
        <f>IF(D79&gt;$Q$79,,UPPER(VLOOKUP(D79,'[1]G14 Si Qual Draw Prep'!$A$7:$R$134,2)))</f>
        <v>0</v>
      </c>
      <c r="F79" s="134"/>
      <c r="G79" s="133"/>
      <c r="H79" s="135"/>
      <c r="I79" s="136" t="s">
        <v>41</v>
      </c>
      <c r="J79" s="113"/>
      <c r="K79" s="116"/>
      <c r="L79" s="113"/>
      <c r="M79" s="117"/>
      <c r="N79" s="113">
        <f>Q4</f>
        <v>0</v>
      </c>
      <c r="O79" s="116"/>
      <c r="P79" s="113"/>
      <c r="Q79" s="137">
        <f>MIN(8,'[1]G14 Si Qual Draw Prep'!R5)</f>
        <v>3</v>
      </c>
    </row>
  </sheetData>
  <mergeCells count="1">
    <mergeCell ref="A4:C4"/>
  </mergeCells>
  <conditionalFormatting sqref="G39 G41 G7 G9 G11 G13 G15 G17 G19 G23 G43 G45 G47 G49 G51 G53 G21 G25 G27 G29 G31 G33 G35 G37 G55 G57 G59 G61 G63 G65 G67 G69">
    <cfRule type="expression" priority="1" dxfId="0" stopIfTrue="1">
      <formula>AND($D7&lt;9,$C7&gt;0)</formula>
    </cfRule>
  </conditionalFormatting>
  <conditionalFormatting sqref="H8 H40 H16 L14 H20 L30 H24 H48 L46 H52 H32 H44 H36 H12 L62 H28 J18 J26 J34 J42 J50 J58 J66 J10 H56 H64 H68 H60">
    <cfRule type="expression" priority="2" dxfId="1" stopIfTrue="1">
      <formula>AND($N$1="CU",H8="Umpire")</formula>
    </cfRule>
    <cfRule type="expression" priority="3" dxfId="2" stopIfTrue="1">
      <formula>AND($N$1="CU",H8&lt;&gt;"Umpire",I8&lt;&gt;"")</formula>
    </cfRule>
    <cfRule type="expression" priority="4" dxfId="3" stopIfTrue="1">
      <formula>AND($N$1="CU",H8&lt;&gt;"Umpire")</formula>
    </cfRule>
  </conditionalFormatting>
  <conditionalFormatting sqref="L10 L18 L26 L34 L42 L50 L58 L66 N14 N30 N46 N62 J8 J12 J16 J20 J24 J28 J32 J36 J40 J44 J48 J52 J56 J60 J64 J68">
    <cfRule type="expression" priority="5" dxfId="0" stopIfTrue="1">
      <formula>I8="as"</formula>
    </cfRule>
    <cfRule type="expression" priority="6" dxfId="0" stopIfTrue="1">
      <formula>I8="bs"</formula>
    </cfRule>
  </conditionalFormatting>
  <conditionalFormatting sqref="B7 B9 B11 B13 B15 B17 B19 B21 B23 B25 B27 B29 B31 B33 B35 B37 B39 B41 B43 B45 B47 B49 B51 B53 B55 B57 B59 B61 B63 B65 B67 B69">
    <cfRule type="cellIs" priority="7" dxfId="4" operator="equal" stopIfTrue="1">
      <formula>"QA"</formula>
    </cfRule>
    <cfRule type="cellIs" priority="8" dxfId="4" operator="equal" stopIfTrue="1">
      <formula>"DA"</formula>
    </cfRule>
  </conditionalFormatting>
  <conditionalFormatting sqref="I8 I12 I16 I20 I24 I28 I32 I36 I40 I44 I48 I52 I56 I60 I64 I68 K66 K58 K50 K42 K34 K26 K18 K10 M14 M30 M46 M62 Q79">
    <cfRule type="expression" priority="9" dxfId="5" stopIfTrue="1">
      <formula>$N$1="CU"</formula>
    </cfRule>
  </conditionalFormatting>
  <conditionalFormatting sqref="D7 D9 D11 D13 D15 D17 D19 D21 D23 D25 D27 D29 D31 D33 D35 D37 D39 D41 D43 D45 D47 D49 D51 D53 D55 D57 D59 D61 D63 D65 D67 D69">
    <cfRule type="expression" priority="10" dxfId="6" stopIfTrue="1">
      <formula>$D7&lt;9</formula>
    </cfRule>
  </conditionalFormatting>
  <dataValidations count="1">
    <dataValidation type="list" allowBlank="1" showInputMessage="1" sqref="H8 H24 H12 H28 H16 H40 H20 H44 H48 H52 H32 H36 H56 H60 H64 H68 J66 J58 J50 J42 J34 J26 J18 J10 L14 L30 L46 L62">
      <formula1>$T$7:$T$16</formula1>
    </dataValidation>
  </dataValidations>
  <printOptions/>
  <pageMargins left="0.75" right="0.75" top="1" bottom="1" header="0.4921259845" footer="0.4921259845"/>
  <pageSetup orientation="portrait" paperSize="9"/>
  <drawing r:id="rId3"/>
  <legacyDrawing r:id="rId2"/>
</worksheet>
</file>

<file path=xl/worksheets/sheet4.xml><?xml version="1.0" encoding="utf-8"?>
<worksheet xmlns="http://schemas.openxmlformats.org/spreadsheetml/2006/main" xmlns:r="http://schemas.openxmlformats.org/officeDocument/2006/relationships">
  <dimension ref="A1:T79"/>
  <sheetViews>
    <sheetView workbookViewId="0" topLeftCell="A1">
      <selection activeCell="A1" sqref="A1:IV16384"/>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8" customWidth="1"/>
    <col min="10" max="10" width="10.7109375" style="0" customWidth="1"/>
    <col min="11" max="11" width="1.7109375" style="138" customWidth="1"/>
    <col min="12" max="12" width="10.7109375" style="0" customWidth="1"/>
    <col min="13" max="13" width="1.7109375" style="139" customWidth="1"/>
    <col min="14" max="14" width="10.7109375" style="0" customWidth="1"/>
    <col min="15" max="15" width="1.7109375" style="138" customWidth="1"/>
    <col min="16" max="16" width="10.7109375" style="0" customWidth="1"/>
    <col min="17" max="17" width="1.7109375" style="139" customWidth="1"/>
    <col min="18" max="18" width="0" style="0" hidden="1" customWidth="1"/>
    <col min="19" max="19" width="8.7109375" style="0" customWidth="1"/>
    <col min="20" max="20" width="9.140625" style="0" hidden="1" customWidth="1"/>
  </cols>
  <sheetData>
    <row r="1" spans="1:17" s="7" customFormat="1" ht="21.75" customHeight="1">
      <c r="A1" s="1" t="str">
        <f>'[1]Week SetUp'!$A$6</f>
        <v>Wilson Cup 2009</v>
      </c>
      <c r="B1" s="1"/>
      <c r="C1" s="2"/>
      <c r="D1" s="2"/>
      <c r="E1" s="2"/>
      <c r="F1" s="2"/>
      <c r="G1" s="2"/>
      <c r="H1" s="3" t="s">
        <v>42</v>
      </c>
      <c r="I1" s="4"/>
      <c r="J1" s="5" t="s">
        <v>43</v>
      </c>
      <c r="K1" s="5"/>
      <c r="L1" s="6"/>
      <c r="M1" s="4"/>
      <c r="N1" s="4" t="s">
        <v>163</v>
      </c>
      <c r="O1" s="4"/>
      <c r="P1" s="2"/>
      <c r="Q1" s="4"/>
    </row>
    <row r="2" spans="1:17" s="12" customFormat="1" ht="12.75">
      <c r="A2" s="8" t="str">
        <f>'[1]Week SetUp'!$A$8</f>
        <v>Tennis Europe Junior Tour</v>
      </c>
      <c r="B2" s="8"/>
      <c r="C2" s="8"/>
      <c r="D2" s="8"/>
      <c r="E2" s="8"/>
      <c r="F2" s="9"/>
      <c r="G2" s="10"/>
      <c r="H2" s="10"/>
      <c r="I2" s="11"/>
      <c r="J2" s="5" t="s">
        <v>2</v>
      </c>
      <c r="K2" s="5"/>
      <c r="L2" s="5"/>
      <c r="M2" s="11"/>
      <c r="N2" s="10"/>
      <c r="O2" s="11"/>
      <c r="P2" s="10"/>
      <c r="Q2" s="11"/>
    </row>
    <row r="3" spans="1:17" s="18" customFormat="1" ht="11.25" customHeight="1">
      <c r="A3" s="13" t="s">
        <v>3</v>
      </c>
      <c r="B3" s="13"/>
      <c r="C3" s="13"/>
      <c r="D3" s="13"/>
      <c r="E3" s="13"/>
      <c r="F3" s="13" t="s">
        <v>4</v>
      </c>
      <c r="G3" s="13"/>
      <c r="H3" s="13"/>
      <c r="I3" s="14"/>
      <c r="J3" s="13" t="s">
        <v>5</v>
      </c>
      <c r="K3" s="14"/>
      <c r="L3" s="13"/>
      <c r="M3" s="14"/>
      <c r="N3" s="13"/>
      <c r="O3" s="15" t="s">
        <v>6</v>
      </c>
      <c r="P3" s="16"/>
      <c r="Q3" s="17"/>
    </row>
    <row r="4" spans="1:17" s="25" customFormat="1" ht="11.25" customHeight="1" thickBot="1">
      <c r="A4" s="263">
        <f>'[1]Week SetUp'!$A$10</f>
        <v>39930</v>
      </c>
      <c r="B4" s="263"/>
      <c r="C4" s="263"/>
      <c r="D4" s="19"/>
      <c r="E4" s="19"/>
      <c r="F4" s="19" t="str">
        <f>'[1]Week SetUp'!$C$10</f>
        <v>Prague,Czech Rep.</v>
      </c>
      <c r="G4" s="20"/>
      <c r="H4" s="19"/>
      <c r="I4" s="21"/>
      <c r="J4" s="22">
        <f>'[1]Week SetUp'!$D$10</f>
        <v>2</v>
      </c>
      <c r="K4" s="21"/>
      <c r="L4" s="23"/>
      <c r="M4" s="21"/>
      <c r="N4" s="19"/>
      <c r="O4" s="24" t="str">
        <f>'[1]Week SetUp'!$E$10</f>
        <v>Jaroslav Chmelík</v>
      </c>
      <c r="P4" s="19"/>
      <c r="Q4" s="24"/>
    </row>
    <row r="5" spans="1:17" s="18" customFormat="1" ht="9.75">
      <c r="A5" s="26"/>
      <c r="B5" s="27" t="s">
        <v>7</v>
      </c>
      <c r="C5" s="27" t="s">
        <v>8</v>
      </c>
      <c r="D5" s="27" t="s">
        <v>9</v>
      </c>
      <c r="E5" s="28" t="s">
        <v>10</v>
      </c>
      <c r="F5" s="28" t="s">
        <v>11</v>
      </c>
      <c r="G5" s="28"/>
      <c r="H5" s="28" t="s">
        <v>12</v>
      </c>
      <c r="I5" s="28"/>
      <c r="J5" s="27" t="s">
        <v>13</v>
      </c>
      <c r="K5" s="29"/>
      <c r="L5" s="27" t="s">
        <v>14</v>
      </c>
      <c r="M5" s="29"/>
      <c r="N5" s="27" t="s">
        <v>15</v>
      </c>
      <c r="O5" s="29"/>
      <c r="P5" s="27"/>
      <c r="Q5" s="30"/>
    </row>
    <row r="6" spans="1:17" s="18" customFormat="1" ht="3.75" customHeight="1" thickBot="1">
      <c r="A6" s="31"/>
      <c r="B6" s="32"/>
      <c r="C6" s="33"/>
      <c r="D6" s="32"/>
      <c r="E6" s="34"/>
      <c r="F6" s="34"/>
      <c r="G6" s="35"/>
      <c r="H6" s="34"/>
      <c r="I6" s="36"/>
      <c r="J6" s="32"/>
      <c r="K6" s="36"/>
      <c r="L6" s="32"/>
      <c r="M6" s="36"/>
      <c r="N6" s="32"/>
      <c r="O6" s="36"/>
      <c r="P6" s="32"/>
      <c r="Q6" s="37"/>
    </row>
    <row r="7" spans="1:20" s="49" customFormat="1" ht="10.5" customHeight="1">
      <c r="A7" s="38">
        <v>1</v>
      </c>
      <c r="B7" s="39" t="str">
        <f>IF($D7="","",VLOOKUP($D7,'[1]B14 Si Qual Draw Prep'!$A$7:$P$38,15))</f>
        <v>DA</v>
      </c>
      <c r="C7" s="39">
        <f>IF($D7="","",VLOOKUP($D7,'[1]B14 Si Qual Draw Prep'!$A$7:$P$38,16))</f>
        <v>0</v>
      </c>
      <c r="D7" s="40">
        <v>1</v>
      </c>
      <c r="E7" s="41" t="str">
        <f>UPPER(IF($D7="","",VLOOKUP($D7,'[1]B14 Si Qual Draw Prep'!$A$7:$P$38,2)))</f>
        <v>HRDINA</v>
      </c>
      <c r="F7" s="41" t="str">
        <f>IF($D7="","",VLOOKUP($D7,'[1]B14 Si Qual Draw Prep'!$A$7:$P$38,3))</f>
        <v>Martin</v>
      </c>
      <c r="G7" s="41"/>
      <c r="H7" s="41" t="str">
        <f>IF($D7="","",VLOOKUP($D7,'[1]B14 Si Qual Draw Prep'!$A$7:$P$38,4))</f>
        <v>CZE</v>
      </c>
      <c r="I7" s="42"/>
      <c r="J7" s="43"/>
      <c r="K7" s="43"/>
      <c r="L7" s="43"/>
      <c r="M7" s="43"/>
      <c r="N7" s="44"/>
      <c r="O7" s="45"/>
      <c r="P7" s="46"/>
      <c r="Q7" s="47"/>
      <c r="R7" s="48"/>
      <c r="T7" s="50" t="str">
        <f>'[1]SetUp Officials'!P21</f>
        <v>Umpire</v>
      </c>
    </row>
    <row r="8" spans="1:20" s="49" customFormat="1" ht="9" customHeight="1">
      <c r="A8" s="51"/>
      <c r="B8" s="52"/>
      <c r="C8" s="52"/>
      <c r="D8" s="52"/>
      <c r="E8" s="43"/>
      <c r="F8" s="43"/>
      <c r="G8" s="53"/>
      <c r="H8" s="54" t="s">
        <v>16</v>
      </c>
      <c r="I8" s="55" t="s">
        <v>18</v>
      </c>
      <c r="J8" s="56" t="str">
        <f>UPPER(IF(OR(I8="a",I8="as"),E7,IF(OR(I8="b",I8="bs"),E9,)))</f>
        <v>HRDINA</v>
      </c>
      <c r="K8" s="56"/>
      <c r="L8" s="43"/>
      <c r="M8" s="43"/>
      <c r="N8" s="44"/>
      <c r="O8" s="45"/>
      <c r="P8" s="46"/>
      <c r="Q8" s="47"/>
      <c r="R8" s="48"/>
      <c r="T8" s="57" t="str">
        <f>'[1]SetUp Officials'!P22</f>
        <v>J Carboch</v>
      </c>
    </row>
    <row r="9" spans="1:20" s="49" customFormat="1" ht="9" customHeight="1">
      <c r="A9" s="51">
        <v>2</v>
      </c>
      <c r="B9" s="39" t="str">
        <f>IF($D9="","",VLOOKUP($D9,'[1]B14 Si Qual Draw Prep'!$A$7:$P$38,15))</f>
        <v>DA</v>
      </c>
      <c r="C9" s="39">
        <f>IF($D9="","",VLOOKUP($D9,'[1]B14 Si Qual Draw Prep'!$A$7:$P$38,16))</f>
        <v>0</v>
      </c>
      <c r="D9" s="40">
        <v>27</v>
      </c>
      <c r="E9" s="39" t="str">
        <f>UPPER(IF($D9="","",VLOOKUP($D9,'[1]B14 Si Qual Draw Prep'!$A$7:$P$38,2)))</f>
        <v>ARAVIS</v>
      </c>
      <c r="F9" s="39" t="str">
        <f>IF($D9="","",VLOOKUP($D9,'[1]B14 Si Qual Draw Prep'!$A$7:$P$38,3))</f>
        <v>Andreas</v>
      </c>
      <c r="G9" s="39"/>
      <c r="H9" s="39" t="str">
        <f>IF($D9="","",VLOOKUP($D9,'[1]B14 Si Qual Draw Prep'!$A$7:$P$38,4))</f>
        <v>CYP</v>
      </c>
      <c r="I9" s="58"/>
      <c r="J9" s="43" t="s">
        <v>57</v>
      </c>
      <c r="K9" s="59"/>
      <c r="L9" s="43"/>
      <c r="M9" s="43"/>
      <c r="N9" s="44"/>
      <c r="O9" s="45"/>
      <c r="P9" s="46"/>
      <c r="Q9" s="47"/>
      <c r="R9" s="48"/>
      <c r="T9" s="57" t="str">
        <f>'[1]SetUp Officials'!P23</f>
        <v>V Vaverka</v>
      </c>
    </row>
    <row r="10" spans="1:20" s="49" customFormat="1" ht="9" customHeight="1">
      <c r="A10" s="51"/>
      <c r="B10" s="52"/>
      <c r="C10" s="52"/>
      <c r="D10" s="60"/>
      <c r="E10" s="43"/>
      <c r="F10" s="43"/>
      <c r="G10" s="53"/>
      <c r="H10" s="43"/>
      <c r="I10" s="61"/>
      <c r="J10" s="54" t="s">
        <v>16</v>
      </c>
      <c r="K10" s="62" t="s">
        <v>18</v>
      </c>
      <c r="L10" s="56" t="str">
        <f>UPPER(IF(OR(K10="a",K10="as"),J8,IF(OR(K10="b",K10="bs"),J12,)))</f>
        <v>HRDINA</v>
      </c>
      <c r="M10" s="63"/>
      <c r="N10" s="64"/>
      <c r="O10" s="64"/>
      <c r="P10" s="46"/>
      <c r="Q10" s="47"/>
      <c r="R10" s="48"/>
      <c r="T10" s="57" t="str">
        <f>'[1]SetUp Officials'!P24</f>
        <v> </v>
      </c>
    </row>
    <row r="11" spans="1:20" s="49" customFormat="1" ht="9" customHeight="1">
      <c r="A11" s="51">
        <v>3</v>
      </c>
      <c r="B11" s="39" t="str">
        <f>IF($D11="","",VLOOKUP($D11,'[1]B14 Si Qual Draw Prep'!$A$7:$P$38,15))</f>
        <v>DA</v>
      </c>
      <c r="C11" s="39">
        <f>IF($D11="","",VLOOKUP($D11,'[1]B14 Si Qual Draw Prep'!$A$7:$P$38,16))</f>
        <v>0</v>
      </c>
      <c r="D11" s="40">
        <v>12</v>
      </c>
      <c r="E11" s="39" t="str">
        <f>UPPER(IF($D11="","",VLOOKUP($D11,'[1]B14 Si Qual Draw Prep'!$A$7:$P$38,2)))</f>
        <v>CZEPIELEWSKI</v>
      </c>
      <c r="F11" s="39" t="str">
        <f>IF($D11="","",VLOOKUP($D11,'[1]B14 Si Qual Draw Prep'!$A$7:$P$38,3))</f>
        <v>Daniel</v>
      </c>
      <c r="G11" s="39"/>
      <c r="H11" s="39" t="str">
        <f>IF($D11="","",VLOOKUP($D11,'[1]B14 Si Qual Draw Prep'!$A$7:$P$38,4))</f>
        <v>GER</v>
      </c>
      <c r="I11" s="42"/>
      <c r="J11" s="43"/>
      <c r="K11" s="65"/>
      <c r="L11" s="43" t="s">
        <v>216</v>
      </c>
      <c r="M11" s="66"/>
      <c r="N11" s="66"/>
      <c r="O11" s="66"/>
      <c r="P11" s="46"/>
      <c r="Q11" s="47"/>
      <c r="R11" s="48"/>
      <c r="T11" s="57" t="str">
        <f>'[1]SetUp Officials'!P25</f>
        <v> </v>
      </c>
    </row>
    <row r="12" spans="1:20" s="49" customFormat="1" ht="9" customHeight="1">
      <c r="A12" s="51"/>
      <c r="B12" s="52"/>
      <c r="C12" s="52"/>
      <c r="D12" s="60"/>
      <c r="E12" s="43"/>
      <c r="F12" s="43"/>
      <c r="G12" s="53"/>
      <c r="H12" s="54" t="s">
        <v>16</v>
      </c>
      <c r="I12" s="55" t="s">
        <v>18</v>
      </c>
      <c r="J12" s="56" t="str">
        <f>UPPER(IF(OR(I12="a",I12="as"),E11,IF(OR(I12="b",I12="bs"),E13,)))</f>
        <v>CZEPIELEWSKI</v>
      </c>
      <c r="K12" s="67"/>
      <c r="L12" s="43"/>
      <c r="M12" s="66"/>
      <c r="N12" s="66"/>
      <c r="O12" s="66"/>
      <c r="P12" s="46"/>
      <c r="Q12" s="47"/>
      <c r="R12" s="48"/>
      <c r="T12" s="57" t="str">
        <f>'[1]SetUp Officials'!P26</f>
        <v> </v>
      </c>
    </row>
    <row r="13" spans="1:20" s="49" customFormat="1" ht="9" customHeight="1">
      <c r="A13" s="51">
        <v>4</v>
      </c>
      <c r="B13" s="39" t="str">
        <f>IF($D13="","",VLOOKUP($D13,'[1]B14 Si Qual Draw Prep'!$A$7:$P$38,15))</f>
        <v>DA</v>
      </c>
      <c r="C13" s="39">
        <f>IF($D13="","",VLOOKUP($D13,'[1]B14 Si Qual Draw Prep'!$A$7:$P$38,16))</f>
        <v>0</v>
      </c>
      <c r="D13" s="40">
        <v>24</v>
      </c>
      <c r="E13" s="39" t="str">
        <f>UPPER(IF($D13="","",VLOOKUP($D13,'[1]B14 Si Qual Draw Prep'!$A$7:$P$38,2)))</f>
        <v>FREUND</v>
      </c>
      <c r="F13" s="39" t="str">
        <f>IF($D13="","",VLOOKUP($D13,'[1]B14 Si Qual Draw Prep'!$A$7:$P$38,3))</f>
        <v>Simone</v>
      </c>
      <c r="G13" s="39"/>
      <c r="H13" s="39" t="str">
        <f>IF($D13="","",VLOOKUP($D13,'[1]B14 Si Qual Draw Prep'!$A$7:$P$38,4))</f>
        <v>SWE</v>
      </c>
      <c r="I13" s="68"/>
      <c r="J13" s="43" t="s">
        <v>58</v>
      </c>
      <c r="K13" s="43"/>
      <c r="L13" s="43"/>
      <c r="M13" s="66"/>
      <c r="N13" s="66"/>
      <c r="O13" s="66"/>
      <c r="P13" s="46"/>
      <c r="Q13" s="47"/>
      <c r="R13" s="48"/>
      <c r="T13" s="57" t="str">
        <f>'[1]SetUp Officials'!P27</f>
        <v> </v>
      </c>
    </row>
    <row r="14" spans="1:20" s="49" customFormat="1" ht="9" customHeight="1">
      <c r="A14" s="51"/>
      <c r="B14" s="52"/>
      <c r="C14" s="52"/>
      <c r="D14" s="60"/>
      <c r="E14" s="43"/>
      <c r="F14" s="43"/>
      <c r="G14" s="53"/>
      <c r="H14" s="69"/>
      <c r="I14" s="61"/>
      <c r="J14" s="43"/>
      <c r="K14" s="43"/>
      <c r="L14" s="54" t="s">
        <v>16</v>
      </c>
      <c r="M14" s="70"/>
      <c r="N14" s="71">
        <f>UPPER(IF(OR(M14="a",M14="as"),L10,IF(OR(M14="b",M14="bs"),L18,)))</f>
      </c>
      <c r="O14" s="66"/>
      <c r="P14" s="46"/>
      <c r="Q14" s="47"/>
      <c r="R14" s="48"/>
      <c r="T14" s="57" t="str">
        <f>'[1]SetUp Officials'!P28</f>
        <v> </v>
      </c>
    </row>
    <row r="15" spans="1:20" s="49" customFormat="1" ht="9" customHeight="1">
      <c r="A15" s="51">
        <v>5</v>
      </c>
      <c r="B15" s="39" t="str">
        <f>IF($D15="","",VLOOKUP($D15,'[1]B14 Si Qual Draw Prep'!$A$7:$P$38,15))</f>
        <v>DA</v>
      </c>
      <c r="C15" s="39">
        <f>IF($D15="","",VLOOKUP($D15,'[1]B14 Si Qual Draw Prep'!$A$7:$P$38,16))</f>
        <v>0</v>
      </c>
      <c r="D15" s="40">
        <v>13</v>
      </c>
      <c r="E15" s="39" t="str">
        <f>UPPER(IF($D15="","",VLOOKUP($D15,'[1]B14 Si Qual Draw Prep'!$A$7:$P$38,2)))</f>
        <v>SCHWEIZER</v>
      </c>
      <c r="F15" s="39" t="str">
        <f>IF($D15="","",VLOOKUP($D15,'[1]B14 Si Qual Draw Prep'!$A$7:$P$38,3))</f>
        <v>Benjamin</v>
      </c>
      <c r="G15" s="39"/>
      <c r="H15" s="39" t="str">
        <f>IF($D15="","",VLOOKUP($D15,'[1]B14 Si Qual Draw Prep'!$A$7:$P$38,4))</f>
        <v>GER</v>
      </c>
      <c r="I15" s="72"/>
      <c r="J15" s="43"/>
      <c r="K15" s="43"/>
      <c r="L15" s="43"/>
      <c r="M15" s="66"/>
      <c r="N15" s="71"/>
      <c r="O15" s="66"/>
      <c r="P15" s="46"/>
      <c r="Q15" s="47"/>
      <c r="R15" s="48"/>
      <c r="T15" s="57" t="str">
        <f>'[1]SetUp Officials'!P29</f>
        <v> </v>
      </c>
    </row>
    <row r="16" spans="1:20" s="49" customFormat="1" ht="9" customHeight="1" thickBot="1">
      <c r="A16" s="51"/>
      <c r="B16" s="52"/>
      <c r="C16" s="52"/>
      <c r="D16" s="60"/>
      <c r="E16" s="43"/>
      <c r="F16" s="43"/>
      <c r="G16" s="53"/>
      <c r="H16" s="54" t="s">
        <v>16</v>
      </c>
      <c r="I16" s="55" t="s">
        <v>51</v>
      </c>
      <c r="J16" s="56" t="str">
        <f>UPPER(IF(OR(I16="a",I16="as"),E15,IF(OR(I16="b",I16="bs"),E17,)))</f>
        <v>GRUNT</v>
      </c>
      <c r="K16" s="56"/>
      <c r="L16" s="43"/>
      <c r="M16" s="66"/>
      <c r="N16" s="66"/>
      <c r="O16" s="66"/>
      <c r="P16" s="46"/>
      <c r="Q16" s="47"/>
      <c r="R16" s="48"/>
      <c r="T16" s="73" t="str">
        <f>'[1]SetUp Officials'!P30</f>
        <v>None</v>
      </c>
    </row>
    <row r="17" spans="1:18" s="49" customFormat="1" ht="9" customHeight="1">
      <c r="A17" s="51">
        <v>6</v>
      </c>
      <c r="B17" s="39" t="str">
        <f>IF($D17="","",VLOOKUP($D17,'[1]B14 Si Qual Draw Prep'!$A$7:$P$38,15))</f>
        <v>DA</v>
      </c>
      <c r="C17" s="39">
        <f>IF($D17="","",VLOOKUP($D17,'[1]B14 Si Qual Draw Prep'!$A$7:$P$38,16))</f>
        <v>0</v>
      </c>
      <c r="D17" s="40">
        <v>11</v>
      </c>
      <c r="E17" s="39" t="str">
        <f>UPPER(IF($D17="","",VLOOKUP($D17,'[1]B14 Si Qual Draw Prep'!$A$7:$P$38,2)))</f>
        <v>GRUNT</v>
      </c>
      <c r="F17" s="39" t="str">
        <f>IF($D17="","",VLOOKUP($D17,'[1]B14 Si Qual Draw Prep'!$A$7:$P$38,3))</f>
        <v>David</v>
      </c>
      <c r="G17" s="39"/>
      <c r="H17" s="39" t="str">
        <f>IF($D17="","",VLOOKUP($D17,'[1]B14 Si Qual Draw Prep'!$A$7:$P$38,4))</f>
        <v>CZE</v>
      </c>
      <c r="I17" s="58"/>
      <c r="J17" s="43" t="s">
        <v>59</v>
      </c>
      <c r="K17" s="59"/>
      <c r="L17" s="43"/>
      <c r="M17" s="66"/>
      <c r="N17" s="66"/>
      <c r="O17" s="66"/>
      <c r="P17" s="46"/>
      <c r="Q17" s="47"/>
      <c r="R17" s="48"/>
    </row>
    <row r="18" spans="1:18" s="49" customFormat="1" ht="9" customHeight="1">
      <c r="A18" s="51"/>
      <c r="B18" s="52"/>
      <c r="C18" s="52"/>
      <c r="D18" s="60"/>
      <c r="E18" s="43"/>
      <c r="F18" s="43"/>
      <c r="G18" s="53"/>
      <c r="H18" s="43"/>
      <c r="I18" s="61"/>
      <c r="J18" s="54" t="s">
        <v>16</v>
      </c>
      <c r="K18" s="62" t="s">
        <v>51</v>
      </c>
      <c r="L18" s="56" t="str">
        <f>UPPER(IF(OR(K18="a",K18="as"),J16,IF(OR(K18="b",K18="bs"),J20,)))</f>
        <v>MARANGONI</v>
      </c>
      <c r="M18" s="63"/>
      <c r="N18" s="66"/>
      <c r="O18" s="66"/>
      <c r="P18" s="46"/>
      <c r="Q18" s="47"/>
      <c r="R18" s="48"/>
    </row>
    <row r="19" spans="1:18" s="49" customFormat="1" ht="9" customHeight="1">
      <c r="A19" s="51">
        <v>7</v>
      </c>
      <c r="B19" s="39" t="str">
        <f>IF($D19="","",VLOOKUP($D19,'[1]B14 Si Qual Draw Prep'!$A$7:$P$38,15))</f>
        <v>DA</v>
      </c>
      <c r="C19" s="39">
        <f>IF($D19="","",VLOOKUP($D19,'[1]B14 Si Qual Draw Prep'!$A$7:$P$38,16))</f>
        <v>0</v>
      </c>
      <c r="D19" s="40">
        <v>21</v>
      </c>
      <c r="E19" s="39" t="str">
        <f>UPPER(IF($D19="","",VLOOKUP($D19,'[1]B14 Si Qual Draw Prep'!$A$7:$P$38,2)))</f>
        <v>MARANGONI</v>
      </c>
      <c r="F19" s="39" t="str">
        <f>IF($D19="","",VLOOKUP($D19,'[1]B14 Si Qual Draw Prep'!$A$7:$P$38,3))</f>
        <v>Matteo</v>
      </c>
      <c r="G19" s="39"/>
      <c r="H19" s="39" t="str">
        <f>IF($D19="","",VLOOKUP($D19,'[1]B14 Si Qual Draw Prep'!$A$7:$P$38,4))</f>
        <v>ITA</v>
      </c>
      <c r="I19" s="42"/>
      <c r="J19" s="43"/>
      <c r="K19" s="65"/>
      <c r="L19" s="43" t="s">
        <v>61</v>
      </c>
      <c r="M19" s="64"/>
      <c r="N19" s="66"/>
      <c r="O19" s="66"/>
      <c r="P19" s="46"/>
      <c r="Q19" s="47"/>
      <c r="R19" s="48"/>
    </row>
    <row r="20" spans="1:18" s="49" customFormat="1" ht="9" customHeight="1">
      <c r="A20" s="51"/>
      <c r="B20" s="52"/>
      <c r="C20" s="52"/>
      <c r="D20" s="52"/>
      <c r="E20" s="43"/>
      <c r="F20" s="43"/>
      <c r="G20" s="53"/>
      <c r="H20" s="54" t="s">
        <v>16</v>
      </c>
      <c r="I20" s="55" t="s">
        <v>18</v>
      </c>
      <c r="J20" s="56" t="str">
        <f>UPPER(IF(OR(I20="a",I20="as"),E19,IF(OR(I20="b",I20="bs"),E21,)))</f>
        <v>MARANGONI</v>
      </c>
      <c r="K20" s="67"/>
      <c r="L20" s="43"/>
      <c r="M20" s="64"/>
      <c r="N20" s="66"/>
      <c r="O20" s="66"/>
      <c r="P20" s="46"/>
      <c r="Q20" s="47"/>
      <c r="R20" s="48"/>
    </row>
    <row r="21" spans="1:18" s="49" customFormat="1" ht="9" customHeight="1">
      <c r="A21" s="38">
        <v>8</v>
      </c>
      <c r="B21" s="39" t="str">
        <f>IF($D21="","",VLOOKUP($D21,'[1]B14 Si Qual Draw Prep'!$A$7:$P$38,15))</f>
        <v>WC</v>
      </c>
      <c r="C21" s="39">
        <f>IF($D21="","",VLOOKUP($D21,'[1]B14 Si Qual Draw Prep'!$A$7:$P$38,16))</f>
        <v>0</v>
      </c>
      <c r="D21" s="40">
        <v>5</v>
      </c>
      <c r="E21" s="41" t="str">
        <f>UPPER(IF($D21="","",VLOOKUP($D21,'[1]B14 Si Qual Draw Prep'!$A$7:$P$38,2)))</f>
        <v>JANOSIK</v>
      </c>
      <c r="F21" s="41" t="str">
        <f>IF($D21="","",VLOOKUP($D21,'[1]B14 Si Qual Draw Prep'!$A$7:$P$38,3))</f>
        <v>Krystof</v>
      </c>
      <c r="G21" s="41"/>
      <c r="H21" s="41" t="str">
        <f>IF($D21="","",VLOOKUP($D21,'[1]B14 Si Qual Draw Prep'!$A$7:$P$38,4))</f>
        <v>CZE</v>
      </c>
      <c r="I21" s="68"/>
      <c r="J21" s="43" t="s">
        <v>60</v>
      </c>
      <c r="K21" s="43"/>
      <c r="L21" s="43"/>
      <c r="M21" s="64"/>
      <c r="N21" s="66"/>
      <c r="O21" s="66"/>
      <c r="P21" s="46"/>
      <c r="Q21" s="47"/>
      <c r="R21" s="48"/>
    </row>
    <row r="22" spans="1:18" s="49" customFormat="1" ht="9" customHeight="1">
      <c r="A22" s="51"/>
      <c r="B22" s="52"/>
      <c r="C22" s="52"/>
      <c r="D22" s="52"/>
      <c r="E22" s="69"/>
      <c r="F22" s="69"/>
      <c r="G22" s="74"/>
      <c r="H22" s="69"/>
      <c r="I22" s="61"/>
      <c r="J22" s="43"/>
      <c r="K22" s="43"/>
      <c r="L22" s="43"/>
      <c r="M22" s="64"/>
      <c r="N22" s="66"/>
      <c r="O22" s="66"/>
      <c r="P22" s="46"/>
      <c r="Q22" s="47"/>
      <c r="R22" s="48"/>
    </row>
    <row r="23" spans="1:18" s="49" customFormat="1" ht="9" customHeight="1">
      <c r="A23" s="38">
        <v>9</v>
      </c>
      <c r="B23" s="39" t="str">
        <f>IF($D23="","",VLOOKUP($D23,'[1]B14 Si Qual Draw Prep'!$A$7:$P$38,15))</f>
        <v>DA</v>
      </c>
      <c r="C23" s="39">
        <f>IF($D23="","",VLOOKUP($D23,'[1]B14 Si Qual Draw Prep'!$A$7:$P$38,16))</f>
        <v>0</v>
      </c>
      <c r="D23" s="40">
        <v>2</v>
      </c>
      <c r="E23" s="41" t="str">
        <f>UPPER(IF($D23="","",VLOOKUP($D23,'[1]B14 Si Qual Draw Prep'!$A$7:$P$38,2)))</f>
        <v>OBERT</v>
      </c>
      <c r="F23" s="41" t="str">
        <f>IF($D23="","",VLOOKUP($D23,'[1]B14 Si Qual Draw Prep'!$A$7:$P$38,3))</f>
        <v>Adrian</v>
      </c>
      <c r="G23" s="41"/>
      <c r="H23" s="41" t="str">
        <f>IF($D23="","",VLOOKUP($D23,'[1]B14 Si Qual Draw Prep'!$A$7:$P$38,4))</f>
        <v>GER</v>
      </c>
      <c r="I23" s="42"/>
      <c r="J23" s="43"/>
      <c r="K23" s="43"/>
      <c r="L23" s="43"/>
      <c r="M23" s="64"/>
      <c r="N23" s="66"/>
      <c r="O23" s="66"/>
      <c r="P23" s="46"/>
      <c r="Q23" s="47"/>
      <c r="R23" s="48"/>
    </row>
    <row r="24" spans="1:18" s="49" customFormat="1" ht="9" customHeight="1">
      <c r="A24" s="51"/>
      <c r="B24" s="52"/>
      <c r="C24" s="52"/>
      <c r="D24" s="52"/>
      <c r="E24" s="43"/>
      <c r="F24" s="43"/>
      <c r="G24" s="53"/>
      <c r="H24" s="54" t="s">
        <v>16</v>
      </c>
      <c r="I24" s="55" t="s">
        <v>18</v>
      </c>
      <c r="J24" s="56" t="str">
        <f>UPPER(IF(OR(I24="a",I24="as"),E23,IF(OR(I24="b",I24="bs"),E25,)))</f>
        <v>OBERT</v>
      </c>
      <c r="K24" s="56"/>
      <c r="L24" s="43"/>
      <c r="M24" s="64"/>
      <c r="N24" s="66"/>
      <c r="O24" s="66"/>
      <c r="P24" s="46"/>
      <c r="Q24" s="47"/>
      <c r="R24" s="48"/>
    </row>
    <row r="25" spans="1:18" s="49" customFormat="1" ht="9" customHeight="1">
      <c r="A25" s="51">
        <v>10</v>
      </c>
      <c r="B25" s="39" t="str">
        <f>IF($D25="","",VLOOKUP($D25,'[1]B14 Si Qual Draw Prep'!$A$7:$P$38,15))</f>
        <v>DA</v>
      </c>
      <c r="C25" s="39">
        <f>IF($D25="","",VLOOKUP($D25,'[1]B14 Si Qual Draw Prep'!$A$7:$P$38,16))</f>
        <v>0</v>
      </c>
      <c r="D25" s="40">
        <v>25</v>
      </c>
      <c r="E25" s="39" t="str">
        <f>UPPER(IF($D25="","",VLOOKUP($D25,'[1]B14 Si Qual Draw Prep'!$A$7:$P$38,2)))</f>
        <v>HELLSTRAND</v>
      </c>
      <c r="F25" s="39" t="str">
        <f>IF($D25="","",VLOOKUP($D25,'[1]B14 Si Qual Draw Prep'!$A$7:$P$38,3))</f>
        <v>Philip</v>
      </c>
      <c r="G25" s="39"/>
      <c r="H25" s="39" t="str">
        <f>IF($D25="","",VLOOKUP($D25,'[1]B14 Si Qual Draw Prep'!$A$7:$P$38,4))</f>
        <v>SWE</v>
      </c>
      <c r="I25" s="58"/>
      <c r="J25" s="43" t="s">
        <v>61</v>
      </c>
      <c r="K25" s="59"/>
      <c r="L25" s="43"/>
      <c r="M25" s="64"/>
      <c r="N25" s="66"/>
      <c r="O25" s="66"/>
      <c r="P25" s="46"/>
      <c r="Q25" s="47"/>
      <c r="R25" s="48"/>
    </row>
    <row r="26" spans="1:18" s="49" customFormat="1" ht="9" customHeight="1">
      <c r="A26" s="51"/>
      <c r="B26" s="52"/>
      <c r="C26" s="52"/>
      <c r="D26" s="60"/>
      <c r="E26" s="43"/>
      <c r="F26" s="43"/>
      <c r="G26" s="53"/>
      <c r="H26" s="43"/>
      <c r="I26" s="61"/>
      <c r="J26" s="54" t="s">
        <v>16</v>
      </c>
      <c r="K26" s="62" t="s">
        <v>18</v>
      </c>
      <c r="L26" s="56" t="str">
        <f>UPPER(IF(OR(K26="a",K26="as"),J24,IF(OR(K26="b",K26="bs"),J28,)))</f>
        <v>OBERT</v>
      </c>
      <c r="M26" s="63"/>
      <c r="N26" s="66"/>
      <c r="O26" s="66"/>
      <c r="P26" s="46"/>
      <c r="Q26" s="47"/>
      <c r="R26" s="48"/>
    </row>
    <row r="27" spans="1:18" s="49" customFormat="1" ht="9" customHeight="1">
      <c r="A27" s="51">
        <v>11</v>
      </c>
      <c r="B27" s="39" t="str">
        <f>IF($D27="","",VLOOKUP($D27,'[1]B14 Si Qual Draw Prep'!$A$7:$P$38,15))</f>
        <v>DA</v>
      </c>
      <c r="C27" s="39">
        <f>IF($D27="","",VLOOKUP($D27,'[1]B14 Si Qual Draw Prep'!$A$7:$P$38,16))</f>
        <v>0</v>
      </c>
      <c r="D27" s="40">
        <v>9</v>
      </c>
      <c r="E27" s="39" t="str">
        <f>UPPER(IF($D27="","",VLOOKUP($D27,'[1]B14 Si Qual Draw Prep'!$A$7:$P$38,2)))</f>
        <v>HELLER</v>
      </c>
      <c r="F27" s="39" t="str">
        <f>IF($D27="","",VLOOKUP($D27,'[1]B14 Si Qual Draw Prep'!$A$7:$P$38,3))</f>
        <v>Robin</v>
      </c>
      <c r="G27" s="39"/>
      <c r="H27" s="39" t="str">
        <f>IF($D27="","",VLOOKUP($D27,'[1]B14 Si Qual Draw Prep'!$A$7:$P$38,4))</f>
        <v>CZE</v>
      </c>
      <c r="I27" s="42"/>
      <c r="J27" s="43"/>
      <c r="K27" s="65"/>
      <c r="L27" s="43" t="s">
        <v>53</v>
      </c>
      <c r="M27" s="66"/>
      <c r="N27" s="66"/>
      <c r="O27" s="66"/>
      <c r="P27" s="46"/>
      <c r="Q27" s="47"/>
      <c r="R27" s="48"/>
    </row>
    <row r="28" spans="1:18" s="49" customFormat="1" ht="9" customHeight="1">
      <c r="A28" s="38"/>
      <c r="B28" s="52"/>
      <c r="C28" s="52"/>
      <c r="D28" s="60"/>
      <c r="E28" s="43"/>
      <c r="F28" s="43"/>
      <c r="G28" s="53"/>
      <c r="H28" s="54" t="s">
        <v>16</v>
      </c>
      <c r="I28" s="55" t="s">
        <v>18</v>
      </c>
      <c r="J28" s="56" t="str">
        <f>UPPER(IF(OR(I28="a",I28="as"),E27,IF(OR(I28="b",I28="bs"),E29,)))</f>
        <v>HELLER</v>
      </c>
      <c r="K28" s="67"/>
      <c r="L28" s="43"/>
      <c r="M28" s="66"/>
      <c r="N28" s="66"/>
      <c r="O28" s="66"/>
      <c r="P28" s="46"/>
      <c r="Q28" s="47"/>
      <c r="R28" s="48"/>
    </row>
    <row r="29" spans="1:18" s="49" customFormat="1" ht="9" customHeight="1">
      <c r="A29" s="51">
        <v>12</v>
      </c>
      <c r="B29" s="39" t="str">
        <f>IF($D29="","",VLOOKUP($D29,'[1]B14 Si Qual Draw Prep'!$A$7:$P$38,15))</f>
        <v>DA</v>
      </c>
      <c r="C29" s="39">
        <f>IF($D29="","",VLOOKUP($D29,'[1]B14 Si Qual Draw Prep'!$A$7:$P$38,16))</f>
        <v>0</v>
      </c>
      <c r="D29" s="40">
        <v>16</v>
      </c>
      <c r="E29" s="39" t="str">
        <f>UPPER(IF($D29="","",VLOOKUP($D29,'[1]B14 Si Qual Draw Prep'!$A$7:$P$38,2)))</f>
        <v>KAMENÍK </v>
      </c>
      <c r="F29" s="39" t="str">
        <f>IF($D29="","",VLOOKUP($D29,'[1]B14 Si Qual Draw Prep'!$A$7:$P$38,3))</f>
        <v>Tomáš</v>
      </c>
      <c r="G29" s="39"/>
      <c r="H29" s="39" t="str">
        <f>IF($D29="","",VLOOKUP($D29,'[1]B14 Si Qual Draw Prep'!$A$7:$P$38,4))</f>
        <v>CZE</v>
      </c>
      <c r="I29" s="68"/>
      <c r="J29" s="43" t="s">
        <v>62</v>
      </c>
      <c r="K29" s="43"/>
      <c r="L29" s="43"/>
      <c r="M29" s="66"/>
      <c r="N29" s="66"/>
      <c r="O29" s="66"/>
      <c r="P29" s="46"/>
      <c r="Q29" s="47"/>
      <c r="R29" s="48"/>
    </row>
    <row r="30" spans="1:18" s="49" customFormat="1" ht="9" customHeight="1">
      <c r="A30" s="51"/>
      <c r="B30" s="52"/>
      <c r="C30" s="52"/>
      <c r="D30" s="60"/>
      <c r="E30" s="43"/>
      <c r="F30" s="43"/>
      <c r="G30" s="53"/>
      <c r="H30" s="69"/>
      <c r="I30" s="61"/>
      <c r="J30" s="43"/>
      <c r="K30" s="43"/>
      <c r="L30" s="54" t="s">
        <v>16</v>
      </c>
      <c r="M30" s="70"/>
      <c r="N30" s="71">
        <f>UPPER(IF(OR(M30="a",M30="as"),L26,IF(OR(M30="b",M30="bs"),L34,)))</f>
      </c>
      <c r="O30" s="66"/>
      <c r="P30" s="46"/>
      <c r="Q30" s="47"/>
      <c r="R30" s="48"/>
    </row>
    <row r="31" spans="1:18" s="49" customFormat="1" ht="9" customHeight="1">
      <c r="A31" s="51">
        <v>13</v>
      </c>
      <c r="B31" s="39" t="str">
        <f>IF($D31="","",VLOOKUP($D31,'[1]B14 Si Qual Draw Prep'!$A$7:$P$38,15))</f>
        <v>DA</v>
      </c>
      <c r="C31" s="39">
        <f>IF($D31="","",VLOOKUP($D31,'[1]B14 Si Qual Draw Prep'!$A$7:$P$38,16))</f>
        <v>0</v>
      </c>
      <c r="D31" s="40">
        <v>14</v>
      </c>
      <c r="E31" s="39" t="str">
        <f>UPPER(IF($D31="","",VLOOKUP($D31,'[1]B14 Si Qual Draw Prep'!$A$7:$P$38,2)))</f>
        <v>MAST</v>
      </c>
      <c r="F31" s="39" t="str">
        <f>IF($D31="","",VLOOKUP($D31,'[1]B14 Si Qual Draw Prep'!$A$7:$P$38,3))</f>
        <v>Adrian</v>
      </c>
      <c r="G31" s="39"/>
      <c r="H31" s="39" t="str">
        <f>IF($D31="","",VLOOKUP($D31,'[1]B14 Si Qual Draw Prep'!$A$7:$P$38,4))</f>
        <v>GER</v>
      </c>
      <c r="I31" s="72"/>
      <c r="J31" s="43"/>
      <c r="K31" s="43"/>
      <c r="L31" s="43"/>
      <c r="M31" s="66"/>
      <c r="N31" s="71"/>
      <c r="O31" s="66"/>
      <c r="P31" s="46"/>
      <c r="Q31" s="47"/>
      <c r="R31" s="48"/>
    </row>
    <row r="32" spans="1:18" s="49" customFormat="1" ht="9" customHeight="1">
      <c r="A32" s="51"/>
      <c r="B32" s="52"/>
      <c r="C32" s="52"/>
      <c r="D32" s="60"/>
      <c r="E32" s="43"/>
      <c r="F32" s="43"/>
      <c r="G32" s="53"/>
      <c r="H32" s="54" t="s">
        <v>16</v>
      </c>
      <c r="I32" s="55" t="s">
        <v>51</v>
      </c>
      <c r="J32" s="56" t="str">
        <f>UPPER(IF(OR(I32="a",I32="as"),E31,IF(OR(I32="b",I32="bs"),E33,)))</f>
        <v>VIDMANOV</v>
      </c>
      <c r="K32" s="56"/>
      <c r="L32" s="43"/>
      <c r="M32" s="66"/>
      <c r="N32" s="66"/>
      <c r="O32" s="66"/>
      <c r="P32" s="46"/>
      <c r="Q32" s="47"/>
      <c r="R32" s="48"/>
    </row>
    <row r="33" spans="1:18" s="49" customFormat="1" ht="9" customHeight="1">
      <c r="A33" s="51">
        <v>14</v>
      </c>
      <c r="B33" s="39" t="str">
        <f>IF($D33="","",VLOOKUP($D33,'[1]B14 Si Qual Draw Prep'!$A$7:$P$38,15))</f>
        <v>DA</v>
      </c>
      <c r="C33" s="39">
        <f>IF($D33="","",VLOOKUP($D33,'[1]B14 Si Qual Draw Prep'!$A$7:$P$38,16))</f>
        <v>0</v>
      </c>
      <c r="D33" s="40">
        <v>20</v>
      </c>
      <c r="E33" s="39" t="str">
        <f>UPPER(IF($D33="","",VLOOKUP($D33,'[1]B14 Si Qual Draw Prep'!$A$7:$P$38,2)))</f>
        <v>VIDMANOV</v>
      </c>
      <c r="F33" s="39" t="str">
        <f>IF($D33="","",VLOOKUP($D33,'[1]B14 Si Qual Draw Prep'!$A$7:$P$38,3))</f>
        <v>Vasily</v>
      </c>
      <c r="G33" s="39"/>
      <c r="H33" s="39" t="str">
        <f>IF($D33="","",VLOOKUP($D33,'[1]B14 Si Qual Draw Prep'!$A$7:$P$38,4))</f>
        <v>RUS</v>
      </c>
      <c r="I33" s="58"/>
      <c r="J33" s="43" t="s">
        <v>63</v>
      </c>
      <c r="K33" s="59"/>
      <c r="L33" s="43"/>
      <c r="M33" s="66"/>
      <c r="N33" s="66"/>
      <c r="O33" s="66"/>
      <c r="P33" s="46"/>
      <c r="Q33" s="47"/>
      <c r="R33" s="48"/>
    </row>
    <row r="34" spans="1:18" s="49" customFormat="1" ht="9" customHeight="1">
      <c r="A34" s="51"/>
      <c r="B34" s="52"/>
      <c r="C34" s="52"/>
      <c r="D34" s="60"/>
      <c r="E34" s="43"/>
      <c r="F34" s="43"/>
      <c r="G34" s="53"/>
      <c r="H34" s="43"/>
      <c r="I34" s="61"/>
      <c r="J34" s="54" t="s">
        <v>16</v>
      </c>
      <c r="K34" s="62" t="s">
        <v>51</v>
      </c>
      <c r="L34" s="56" t="str">
        <f>UPPER(IF(OR(K34="a",K34="as"),J32,IF(OR(K34="b",K34="bs"),J36,)))</f>
        <v>KREJCI</v>
      </c>
      <c r="M34" s="63"/>
      <c r="N34" s="66"/>
      <c r="O34" s="66"/>
      <c r="P34" s="46"/>
      <c r="Q34" s="47"/>
      <c r="R34" s="48"/>
    </row>
    <row r="35" spans="1:18" s="49" customFormat="1" ht="9" customHeight="1">
      <c r="A35" s="51">
        <v>15</v>
      </c>
      <c r="B35" s="39" t="str">
        <f>IF($D35="","",VLOOKUP($D35,'[1]B14 Si Qual Draw Prep'!$A$7:$P$38,15))</f>
        <v>DA</v>
      </c>
      <c r="C35" s="39">
        <f>IF($D35="","",VLOOKUP($D35,'[1]B14 Si Qual Draw Prep'!$A$7:$P$38,16))</f>
        <v>0</v>
      </c>
      <c r="D35" s="40">
        <v>23</v>
      </c>
      <c r="E35" s="39" t="str">
        <f>UPPER(IF($D35="","",VLOOKUP($D35,'[1]B14 Si Qual Draw Prep'!$A$7:$P$38,2)))</f>
        <v>ROSQVIST</v>
      </c>
      <c r="F35" s="39" t="str">
        <f>IF($D35="","",VLOOKUP($D35,'[1]B14 Si Qual Draw Prep'!$A$7:$P$38,3))</f>
        <v>Samuel</v>
      </c>
      <c r="G35" s="39"/>
      <c r="H35" s="39" t="str">
        <f>IF($D35="","",VLOOKUP($D35,'[1]B14 Si Qual Draw Prep'!$A$7:$P$38,4))</f>
        <v>SWE</v>
      </c>
      <c r="I35" s="42"/>
      <c r="J35" s="43"/>
      <c r="K35" s="65"/>
      <c r="L35" s="43" t="s">
        <v>48</v>
      </c>
      <c r="M35" s="64"/>
      <c r="N35" s="66"/>
      <c r="O35" s="66"/>
      <c r="P35" s="46"/>
      <c r="Q35" s="47"/>
      <c r="R35" s="48"/>
    </row>
    <row r="36" spans="1:18" s="49" customFormat="1" ht="9" customHeight="1">
      <c r="A36" s="51"/>
      <c r="B36" s="52"/>
      <c r="C36" s="52"/>
      <c r="D36" s="52"/>
      <c r="E36" s="43"/>
      <c r="F36" s="43"/>
      <c r="G36" s="53"/>
      <c r="H36" s="54" t="s">
        <v>16</v>
      </c>
      <c r="I36" s="55" t="s">
        <v>51</v>
      </c>
      <c r="J36" s="56" t="str">
        <f>UPPER(IF(OR(I36="a",I36="as"),E35,IF(OR(I36="b",I36="bs"),E37,)))</f>
        <v>KREJCI</v>
      </c>
      <c r="K36" s="67"/>
      <c r="L36" s="43"/>
      <c r="M36" s="64"/>
      <c r="N36" s="66"/>
      <c r="O36" s="66"/>
      <c r="P36" s="46"/>
      <c r="Q36" s="47"/>
      <c r="R36" s="48"/>
    </row>
    <row r="37" spans="1:18" s="49" customFormat="1" ht="9" customHeight="1">
      <c r="A37" s="38">
        <v>16</v>
      </c>
      <c r="B37" s="39" t="str">
        <f>IF($D37="","",VLOOKUP($D37,'[1]B14 Si Qual Draw Prep'!$A$7:$P$38,15))</f>
        <v>DA</v>
      </c>
      <c r="C37" s="39">
        <f>IF($D37="","",VLOOKUP($D37,'[1]B14 Si Qual Draw Prep'!$A$7:$P$38,16))</f>
        <v>0</v>
      </c>
      <c r="D37" s="40">
        <v>6</v>
      </c>
      <c r="E37" s="41" t="str">
        <f>UPPER(IF($D37="","",VLOOKUP($D37,'[1]B14 Si Qual Draw Prep'!$A$7:$P$38,2)))</f>
        <v>KREJCI</v>
      </c>
      <c r="F37" s="41" t="str">
        <f>IF($D37="","",VLOOKUP($D37,'[1]B14 Si Qual Draw Prep'!$A$7:$P$38,3))</f>
        <v>Lukas</v>
      </c>
      <c r="G37" s="41"/>
      <c r="H37" s="41" t="str">
        <f>IF($D37="","",VLOOKUP($D37,'[1]B14 Si Qual Draw Prep'!$A$7:$P$38,4))</f>
        <v>CZE</v>
      </c>
      <c r="I37" s="68"/>
      <c r="J37" s="43" t="s">
        <v>64</v>
      </c>
      <c r="K37" s="43"/>
      <c r="L37" s="43"/>
      <c r="M37" s="64"/>
      <c r="N37" s="66"/>
      <c r="O37" s="66"/>
      <c r="P37" s="46"/>
      <c r="Q37" s="47"/>
      <c r="R37" s="48"/>
    </row>
    <row r="38" spans="1:18" s="49" customFormat="1" ht="9" customHeight="1">
      <c r="A38" s="51"/>
      <c r="B38" s="52"/>
      <c r="C38" s="52"/>
      <c r="D38" s="52"/>
      <c r="E38" s="43"/>
      <c r="F38" s="43"/>
      <c r="G38" s="53"/>
      <c r="H38" s="43"/>
      <c r="I38" s="61"/>
      <c r="J38" s="43"/>
      <c r="K38" s="43"/>
      <c r="L38" s="43"/>
      <c r="M38" s="64"/>
      <c r="N38" s="66"/>
      <c r="O38" s="66"/>
      <c r="P38" s="46"/>
      <c r="Q38" s="47"/>
      <c r="R38" s="48"/>
    </row>
    <row r="39" spans="1:18" s="49" customFormat="1" ht="9" customHeight="1">
      <c r="A39" s="38">
        <v>17</v>
      </c>
      <c r="B39" s="39" t="str">
        <f>IF($D39="","",VLOOKUP($D39,'[1]B14 Si Qual Draw Prep'!$A$7:$P$38,15))</f>
        <v>DA</v>
      </c>
      <c r="C39" s="39">
        <f>IF($D39="","",VLOOKUP($D39,'[1]B14 Si Qual Draw Prep'!$A$7:$P$38,16))</f>
        <v>0</v>
      </c>
      <c r="D39" s="40">
        <v>3</v>
      </c>
      <c r="E39" s="41" t="str">
        <f>UPPER(IF($D39="","",VLOOKUP($D39,'[1]B14 Si Qual Draw Prep'!$A$7:$P$38,2)))</f>
        <v>DUSEK</v>
      </c>
      <c r="F39" s="41" t="str">
        <f>IF($D39="","",VLOOKUP($D39,'[1]B14 Si Qual Draw Prep'!$A$7:$P$38,3))</f>
        <v>Ondrej</v>
      </c>
      <c r="G39" s="41"/>
      <c r="H39" s="41" t="str">
        <f>IF($D39="","",VLOOKUP($D39,'[1]B14 Si Qual Draw Prep'!$A$7:$P$38,4))</f>
        <v>CZE</v>
      </c>
      <c r="I39" s="42"/>
      <c r="J39" s="43"/>
      <c r="K39" s="43"/>
      <c r="L39" s="43"/>
      <c r="M39" s="64"/>
      <c r="N39" s="66"/>
      <c r="O39" s="66"/>
      <c r="P39" s="75"/>
      <c r="Q39" s="47"/>
      <c r="R39" s="48"/>
    </row>
    <row r="40" spans="1:18" s="49" customFormat="1" ht="9" customHeight="1">
      <c r="A40" s="51"/>
      <c r="B40" s="52"/>
      <c r="C40" s="52"/>
      <c r="D40" s="52"/>
      <c r="E40" s="43"/>
      <c r="F40" s="43"/>
      <c r="G40" s="53"/>
      <c r="H40" s="54" t="s">
        <v>16</v>
      </c>
      <c r="I40" s="55" t="s">
        <v>18</v>
      </c>
      <c r="J40" s="56" t="str">
        <f>UPPER(IF(OR(I40="a",I40="as"),E39,IF(OR(I40="b",I40="bs"),E41,)))</f>
        <v>DUSEK</v>
      </c>
      <c r="K40" s="56"/>
      <c r="L40" s="43"/>
      <c r="M40" s="64"/>
      <c r="N40" s="66"/>
      <c r="O40" s="66"/>
      <c r="P40" s="76"/>
      <c r="Q40" s="77"/>
      <c r="R40" s="48"/>
    </row>
    <row r="41" spans="1:18" s="49" customFormat="1" ht="9" customHeight="1">
      <c r="A41" s="51">
        <v>18</v>
      </c>
      <c r="B41" s="39" t="str">
        <f>IF($D41="","",VLOOKUP($D41,'[1]B14 Si Qual Draw Prep'!$A$7:$P$38,15))</f>
        <v>WC</v>
      </c>
      <c r="C41" s="39">
        <f>IF($D41="","",VLOOKUP($D41,'[1]B14 Si Qual Draw Prep'!$A$7:$P$38,16))</f>
        <v>0</v>
      </c>
      <c r="D41" s="40">
        <v>17</v>
      </c>
      <c r="E41" s="39" t="str">
        <f>UPPER(IF($D41="","",VLOOKUP($D41,'[1]B14 Si Qual Draw Prep'!$A$7:$P$38,2)))</f>
        <v>PITRA</v>
      </c>
      <c r="F41" s="39" t="str">
        <f>IF($D41="","",VLOOKUP($D41,'[1]B14 Si Qual Draw Prep'!$A$7:$P$38,3))</f>
        <v>Jan</v>
      </c>
      <c r="G41" s="39"/>
      <c r="H41" s="39" t="str">
        <f>IF($D41="","",VLOOKUP($D41,'[1]B14 Si Qual Draw Prep'!$A$7:$P$38,4))</f>
        <v>CZE</v>
      </c>
      <c r="I41" s="58"/>
      <c r="J41" s="43" t="s">
        <v>65</v>
      </c>
      <c r="K41" s="59"/>
      <c r="L41" s="43"/>
      <c r="M41" s="64"/>
      <c r="N41" s="66"/>
      <c r="O41" s="66"/>
      <c r="P41" s="46"/>
      <c r="Q41" s="47"/>
      <c r="R41" s="48"/>
    </row>
    <row r="42" spans="1:18" s="49" customFormat="1" ht="9" customHeight="1">
      <c r="A42" s="51"/>
      <c r="B42" s="52"/>
      <c r="C42" s="52"/>
      <c r="D42" s="60"/>
      <c r="E42" s="43"/>
      <c r="F42" s="43"/>
      <c r="G42" s="53"/>
      <c r="H42" s="43"/>
      <c r="I42" s="61"/>
      <c r="J42" s="54" t="s">
        <v>16</v>
      </c>
      <c r="K42" s="62" t="s">
        <v>18</v>
      </c>
      <c r="L42" s="56" t="str">
        <f>UPPER(IF(OR(K42="a",K42="as"),J40,IF(OR(K42="b",K42="bs"),J44,)))</f>
        <v>DUSEK</v>
      </c>
      <c r="M42" s="63"/>
      <c r="N42" s="66"/>
      <c r="O42" s="66"/>
      <c r="P42" s="46"/>
      <c r="Q42" s="47"/>
      <c r="R42" s="48"/>
    </row>
    <row r="43" spans="1:18" s="49" customFormat="1" ht="9" customHeight="1">
      <c r="A43" s="51">
        <v>19</v>
      </c>
      <c r="B43" s="39" t="str">
        <f>IF($D43="","",VLOOKUP($D43,'[1]B14 Si Qual Draw Prep'!$A$7:$P$38,15))</f>
        <v>DA</v>
      </c>
      <c r="C43" s="39">
        <f>IF($D43="","",VLOOKUP($D43,'[1]B14 Si Qual Draw Prep'!$A$7:$P$38,16))</f>
        <v>0</v>
      </c>
      <c r="D43" s="40">
        <v>15</v>
      </c>
      <c r="E43" s="39" t="str">
        <f>UPPER(IF($D43="","",VLOOKUP($D43,'[1]B14 Si Qual Draw Prep'!$A$7:$P$38,2)))</f>
        <v>SCHROTT</v>
      </c>
      <c r="F43" s="39" t="str">
        <f>IF($D43="","",VLOOKUP($D43,'[1]B14 Si Qual Draw Prep'!$A$7:$P$38,3))</f>
        <v>David</v>
      </c>
      <c r="G43" s="39"/>
      <c r="H43" s="39" t="str">
        <f>IF($D43="","",VLOOKUP($D43,'[1]B14 Si Qual Draw Prep'!$A$7:$P$38,4))</f>
        <v>GER</v>
      </c>
      <c r="I43" s="42"/>
      <c r="J43" s="43"/>
      <c r="K43" s="65"/>
      <c r="L43" s="43" t="s">
        <v>151</v>
      </c>
      <c r="M43" s="66"/>
      <c r="N43" s="66"/>
      <c r="O43" s="66"/>
      <c r="P43" s="46"/>
      <c r="Q43" s="47"/>
      <c r="R43" s="48"/>
    </row>
    <row r="44" spans="1:18" s="49" customFormat="1" ht="9" customHeight="1">
      <c r="A44" s="51"/>
      <c r="B44" s="52"/>
      <c r="C44" s="52"/>
      <c r="D44" s="60"/>
      <c r="E44" s="43"/>
      <c r="F44" s="43"/>
      <c r="G44" s="53"/>
      <c r="H44" s="54" t="s">
        <v>16</v>
      </c>
      <c r="I44" s="55" t="s">
        <v>51</v>
      </c>
      <c r="J44" s="56" t="str">
        <f>UPPER(IF(OR(I44="a",I44="as"),E43,IF(OR(I44="b",I44="bs"),E45,)))</f>
        <v>STARÝ</v>
      </c>
      <c r="K44" s="67"/>
      <c r="L44" s="43"/>
      <c r="M44" s="66"/>
      <c r="N44" s="66"/>
      <c r="O44" s="66"/>
      <c r="P44" s="46"/>
      <c r="Q44" s="47"/>
      <c r="R44" s="48"/>
    </row>
    <row r="45" spans="1:18" s="49" customFormat="1" ht="9" customHeight="1">
      <c r="A45" s="51">
        <v>20</v>
      </c>
      <c r="B45" s="39" t="str">
        <f>IF($D45="","",VLOOKUP($D45,'[1]B14 Si Qual Draw Prep'!$A$7:$P$38,15))</f>
        <v>WC</v>
      </c>
      <c r="C45" s="39">
        <f>IF($D45="","",VLOOKUP($D45,'[1]B14 Si Qual Draw Prep'!$A$7:$P$38,16))</f>
        <v>0</v>
      </c>
      <c r="D45" s="40">
        <v>18</v>
      </c>
      <c r="E45" s="39" t="str">
        <f>UPPER(IF($D45="","",VLOOKUP($D45,'[1]B14 Si Qual Draw Prep'!$A$7:$P$38,2)))</f>
        <v>STARÝ</v>
      </c>
      <c r="F45" s="39" t="str">
        <f>IF($D45="","",VLOOKUP($D45,'[1]B14 Si Qual Draw Prep'!$A$7:$P$38,3))</f>
        <v>Dominik</v>
      </c>
      <c r="G45" s="39"/>
      <c r="H45" s="39" t="str">
        <f>IF($D45="","",VLOOKUP($D45,'[1]B14 Si Qual Draw Prep'!$A$7:$P$38,4))</f>
        <v>CZE</v>
      </c>
      <c r="I45" s="68"/>
      <c r="J45" s="43" t="s">
        <v>66</v>
      </c>
      <c r="K45" s="43"/>
      <c r="L45" s="43"/>
      <c r="M45" s="66"/>
      <c r="N45" s="66"/>
      <c r="O45" s="66"/>
      <c r="P45" s="46"/>
      <c r="Q45" s="47"/>
      <c r="R45" s="48"/>
    </row>
    <row r="46" spans="1:18" s="49" customFormat="1" ht="9" customHeight="1">
      <c r="A46" s="51"/>
      <c r="B46" s="52"/>
      <c r="C46" s="52"/>
      <c r="D46" s="60"/>
      <c r="E46" s="43"/>
      <c r="F46" s="43"/>
      <c r="G46" s="53"/>
      <c r="H46" s="69"/>
      <c r="I46" s="61"/>
      <c r="J46" s="43"/>
      <c r="K46" s="43"/>
      <c r="L46" s="54" t="s">
        <v>16</v>
      </c>
      <c r="M46" s="70"/>
      <c r="N46" s="71">
        <f>UPPER(IF(OR(M46="a",M46="as"),L42,IF(OR(M46="b",M46="bs"),L50,)))</f>
      </c>
      <c r="O46" s="66"/>
      <c r="P46" s="46"/>
      <c r="Q46" s="47"/>
      <c r="R46" s="48"/>
    </row>
    <row r="47" spans="1:18" s="49" customFormat="1" ht="9" customHeight="1">
      <c r="A47" s="51">
        <v>21</v>
      </c>
      <c r="B47" s="39" t="str">
        <f>IF($D47="","",VLOOKUP($D47,'[1]B14 Si Qual Draw Prep'!$A$7:$P$38,15))</f>
        <v>DA</v>
      </c>
      <c r="C47" s="39">
        <f>IF($D47="","",VLOOKUP($D47,'[1]B14 Si Qual Draw Prep'!$A$7:$P$38,16))</f>
        <v>0</v>
      </c>
      <c r="D47" s="40">
        <v>28</v>
      </c>
      <c r="E47" s="39" t="str">
        <f>UPPER(IF($D47="","",VLOOKUP($D47,'[1]B14 Si Qual Draw Prep'!$A$7:$P$38,2)))</f>
        <v>SALNIKOV</v>
      </c>
      <c r="F47" s="39" t="str">
        <f>IF($D47="","",VLOOKUP($D47,'[1]B14 Si Qual Draw Prep'!$A$7:$P$38,3))</f>
        <v>Denis</v>
      </c>
      <c r="G47" s="39"/>
      <c r="H47" s="39" t="str">
        <f>IF($D47="","",VLOOKUP($D47,'[1]B14 Si Qual Draw Prep'!$A$7:$P$38,4))</f>
        <v>RUS</v>
      </c>
      <c r="I47" s="72"/>
      <c r="J47" s="43"/>
      <c r="K47" s="43"/>
      <c r="L47" s="43"/>
      <c r="M47" s="66"/>
      <c r="N47" s="71"/>
      <c r="O47" s="66"/>
      <c r="P47" s="46"/>
      <c r="Q47" s="47"/>
      <c r="R47" s="48"/>
    </row>
    <row r="48" spans="1:18" s="49" customFormat="1" ht="9" customHeight="1">
      <c r="A48" s="51"/>
      <c r="B48" s="52"/>
      <c r="C48" s="52"/>
      <c r="D48" s="60"/>
      <c r="E48" s="43"/>
      <c r="F48" s="43"/>
      <c r="G48" s="53"/>
      <c r="H48" s="54" t="s">
        <v>16</v>
      </c>
      <c r="I48" s="55" t="s">
        <v>18</v>
      </c>
      <c r="J48" s="56" t="str">
        <f>UPPER(IF(OR(I48="a",I48="as"),E47,IF(OR(I48="b",I48="bs"),E49,)))</f>
        <v>SALNIKOV</v>
      </c>
      <c r="K48" s="56"/>
      <c r="L48" s="43"/>
      <c r="M48" s="66"/>
      <c r="N48" s="66"/>
      <c r="O48" s="66"/>
      <c r="P48" s="46"/>
      <c r="Q48" s="47"/>
      <c r="R48" s="48"/>
    </row>
    <row r="49" spans="1:18" s="49" customFormat="1" ht="9" customHeight="1">
      <c r="A49" s="51">
        <v>22</v>
      </c>
      <c r="B49" s="39" t="str">
        <f>IF($D49="","",VLOOKUP($D49,'[1]B14 Si Qual Draw Prep'!$A$7:$P$38,15))</f>
        <v>DA</v>
      </c>
      <c r="C49" s="39">
        <f>IF($D49="","",VLOOKUP($D49,'[1]B14 Si Qual Draw Prep'!$A$7:$P$38,16))</f>
        <v>0</v>
      </c>
      <c r="D49" s="40">
        <v>26</v>
      </c>
      <c r="E49" s="39" t="str">
        <f>UPPER(IF($D49="","",VLOOKUP($D49,'[1]B14 Si Qual Draw Prep'!$A$7:$P$38,2)))</f>
        <v>NILSSON</v>
      </c>
      <c r="F49" s="39" t="str">
        <f>IF($D49="","",VLOOKUP($D49,'[1]B14 Si Qual Draw Prep'!$A$7:$P$38,3))</f>
        <v>Anton Sjogren</v>
      </c>
      <c r="G49" s="39"/>
      <c r="H49" s="39" t="str">
        <f>IF($D49="","",VLOOKUP($D49,'[1]B14 Si Qual Draw Prep'!$A$7:$P$38,4))</f>
        <v>SWE</v>
      </c>
      <c r="I49" s="58"/>
      <c r="J49" s="43" t="s">
        <v>67</v>
      </c>
      <c r="K49" s="59"/>
      <c r="L49" s="43"/>
      <c r="M49" s="66"/>
      <c r="N49" s="66"/>
      <c r="O49" s="66"/>
      <c r="P49" s="46"/>
      <c r="Q49" s="47"/>
      <c r="R49" s="48"/>
    </row>
    <row r="50" spans="1:18" s="49" customFormat="1" ht="9" customHeight="1">
      <c r="A50" s="51"/>
      <c r="B50" s="52"/>
      <c r="C50" s="52"/>
      <c r="D50" s="60"/>
      <c r="E50" s="43"/>
      <c r="F50" s="43"/>
      <c r="G50" s="53"/>
      <c r="H50" s="43"/>
      <c r="I50" s="61"/>
      <c r="J50" s="54" t="s">
        <v>16</v>
      </c>
      <c r="K50" s="62" t="s">
        <v>51</v>
      </c>
      <c r="L50" s="56" t="str">
        <f>UPPER(IF(OR(K50="a",K50="as"),J48,IF(OR(K50="b",K50="bs"),J52,)))</f>
        <v>GIULIATO</v>
      </c>
      <c r="M50" s="63"/>
      <c r="N50" s="66"/>
      <c r="O50" s="66"/>
      <c r="P50" s="46"/>
      <c r="Q50" s="47"/>
      <c r="R50" s="48"/>
    </row>
    <row r="51" spans="1:18" s="49" customFormat="1" ht="9" customHeight="1">
      <c r="A51" s="51">
        <v>23</v>
      </c>
      <c r="B51" s="39" t="str">
        <f>IF($D51="","",VLOOKUP($D51,'[1]B14 Si Qual Draw Prep'!$A$7:$P$38,15))</f>
        <v>DA</v>
      </c>
      <c r="C51" s="39">
        <f>IF($D51="","",VLOOKUP($D51,'[1]B14 Si Qual Draw Prep'!$A$7:$P$38,16))</f>
        <v>0</v>
      </c>
      <c r="D51" s="40">
        <v>29</v>
      </c>
      <c r="E51" s="39" t="str">
        <f>UPPER(IF($D51="","",VLOOKUP($D51,'[1]B14 Si Qual Draw Prep'!$A$7:$P$38,2)))</f>
        <v>GIULIATO</v>
      </c>
      <c r="F51" s="39" t="str">
        <f>IF($D51="","",VLOOKUP($D51,'[1]B14 Si Qual Draw Prep'!$A$7:$P$38,3))</f>
        <v>Alessandro</v>
      </c>
      <c r="G51" s="39"/>
      <c r="H51" s="39" t="str">
        <f>IF($D51="","",VLOOKUP($D51,'[1]B14 Si Qual Draw Prep'!$A$7:$P$38,4))</f>
        <v>ITA</v>
      </c>
      <c r="I51" s="42"/>
      <c r="J51" s="43"/>
      <c r="K51" s="65"/>
      <c r="L51" s="43" t="s">
        <v>194</v>
      </c>
      <c r="M51" s="64"/>
      <c r="N51" s="66"/>
      <c r="O51" s="66"/>
      <c r="P51" s="46"/>
      <c r="Q51" s="47"/>
      <c r="R51" s="48"/>
    </row>
    <row r="52" spans="1:18" s="49" customFormat="1" ht="9" customHeight="1">
      <c r="A52" s="51"/>
      <c r="B52" s="52"/>
      <c r="C52" s="52"/>
      <c r="D52" s="52"/>
      <c r="E52" s="43"/>
      <c r="F52" s="43"/>
      <c r="G52" s="53"/>
      <c r="H52" s="54" t="s">
        <v>16</v>
      </c>
      <c r="I52" s="55" t="s">
        <v>18</v>
      </c>
      <c r="J52" s="56" t="str">
        <f>UPPER(IF(OR(I52="a",I52="as"),E51,IF(OR(I52="b",I52="bs"),E53,)))</f>
        <v>GIULIATO</v>
      </c>
      <c r="K52" s="67"/>
      <c r="L52" s="43"/>
      <c r="M52" s="64"/>
      <c r="N52" s="66"/>
      <c r="O52" s="66"/>
      <c r="P52" s="46"/>
      <c r="Q52" s="47"/>
      <c r="R52" s="48"/>
    </row>
    <row r="53" spans="1:18" s="49" customFormat="1" ht="9" customHeight="1">
      <c r="A53" s="38">
        <v>24</v>
      </c>
      <c r="B53" s="39" t="str">
        <f>IF($D53="","",VLOOKUP($D53,'[1]B14 Si Qual Draw Prep'!$A$7:$P$38,15))</f>
        <v>DA</v>
      </c>
      <c r="C53" s="39">
        <f>IF($D53="","",VLOOKUP($D53,'[1]B14 Si Qual Draw Prep'!$A$7:$P$38,16))</f>
        <v>0</v>
      </c>
      <c r="D53" s="40">
        <v>7</v>
      </c>
      <c r="E53" s="41" t="str">
        <f>UPPER(IF($D53="","",VLOOKUP($D53,'[1]B14 Si Qual Draw Prep'!$A$7:$P$38,2)))</f>
        <v>RIKL</v>
      </c>
      <c r="F53" s="41" t="str">
        <f>IF($D53="","",VLOOKUP($D53,'[1]B14 Si Qual Draw Prep'!$A$7:$P$38,3))</f>
        <v>Filip</v>
      </c>
      <c r="G53" s="41"/>
      <c r="H53" s="41" t="str">
        <f>IF($D53="","",VLOOKUP($D53,'[1]B14 Si Qual Draw Prep'!$A$7:$P$38,4))</f>
        <v>CZE</v>
      </c>
      <c r="I53" s="68"/>
      <c r="J53" s="43" t="s">
        <v>53</v>
      </c>
      <c r="K53" s="43"/>
      <c r="L53" s="43"/>
      <c r="M53" s="64"/>
      <c r="N53" s="66"/>
      <c r="O53" s="66"/>
      <c r="P53" s="46"/>
      <c r="Q53" s="47"/>
      <c r="R53" s="48"/>
    </row>
    <row r="54" spans="1:18" s="49" customFormat="1" ht="9" customHeight="1">
      <c r="A54" s="51"/>
      <c r="B54" s="52"/>
      <c r="C54" s="52"/>
      <c r="D54" s="52"/>
      <c r="E54" s="69"/>
      <c r="F54" s="69"/>
      <c r="G54" s="74"/>
      <c r="H54" s="69"/>
      <c r="I54" s="61"/>
      <c r="J54" s="43"/>
      <c r="K54" s="43"/>
      <c r="L54" s="43"/>
      <c r="M54" s="64"/>
      <c r="N54" s="66"/>
      <c r="O54" s="66"/>
      <c r="P54" s="46"/>
      <c r="Q54" s="47"/>
      <c r="R54" s="48"/>
    </row>
    <row r="55" spans="1:18" s="49" customFormat="1" ht="9" customHeight="1">
      <c r="A55" s="38">
        <v>25</v>
      </c>
      <c r="B55" s="39" t="str">
        <f>IF($D55="","",VLOOKUP($D55,'[1]B14 Si Qual Draw Prep'!$A$7:$P$38,15))</f>
        <v>WC</v>
      </c>
      <c r="C55" s="39">
        <f>IF($D55="","",VLOOKUP($D55,'[1]B14 Si Qual Draw Prep'!$A$7:$P$38,16))</f>
        <v>0</v>
      </c>
      <c r="D55" s="40">
        <v>4</v>
      </c>
      <c r="E55" s="41" t="str">
        <f>UPPER(IF($D55="","",VLOOKUP($D55,'[1]B14 Si Qual Draw Prep'!$A$7:$P$38,2)))</f>
        <v>FILIPSKY</v>
      </c>
      <c r="F55" s="41" t="str">
        <f>IF($D55="","",VLOOKUP($D55,'[1]B14 Si Qual Draw Prep'!$A$7:$P$38,3))</f>
        <v>Jakub</v>
      </c>
      <c r="G55" s="41"/>
      <c r="H55" s="41" t="str">
        <f>IF($D55="","",VLOOKUP($D55,'[1]B14 Si Qual Draw Prep'!$A$7:$P$38,4))</f>
        <v>CZE</v>
      </c>
      <c r="I55" s="42"/>
      <c r="J55" s="43"/>
      <c r="K55" s="43"/>
      <c r="L55" s="43"/>
      <c r="M55" s="64"/>
      <c r="N55" s="66"/>
      <c r="O55" s="66"/>
      <c r="P55" s="46"/>
      <c r="Q55" s="47"/>
      <c r="R55" s="48"/>
    </row>
    <row r="56" spans="1:18" s="49" customFormat="1" ht="9" customHeight="1">
      <c r="A56" s="51"/>
      <c r="B56" s="52"/>
      <c r="C56" s="52"/>
      <c r="D56" s="52"/>
      <c r="E56" s="43"/>
      <c r="F56" s="43"/>
      <c r="G56" s="53"/>
      <c r="H56" s="54" t="s">
        <v>16</v>
      </c>
      <c r="I56" s="55" t="s">
        <v>18</v>
      </c>
      <c r="J56" s="56" t="str">
        <f>UPPER(IF(OR(I56="a",I56="as"),E55,IF(OR(I56="b",I56="bs"),E57,)))</f>
        <v>FILIPSKY</v>
      </c>
      <c r="K56" s="56"/>
      <c r="L56" s="43"/>
      <c r="M56" s="64"/>
      <c r="N56" s="66"/>
      <c r="O56" s="66"/>
      <c r="P56" s="46"/>
      <c r="Q56" s="47"/>
      <c r="R56" s="48"/>
    </row>
    <row r="57" spans="1:18" s="49" customFormat="1" ht="9" customHeight="1">
      <c r="A57" s="51">
        <v>26</v>
      </c>
      <c r="B57" s="39" t="str">
        <f>IF($D57="","",VLOOKUP($D57,'[1]B14 Si Qual Draw Prep'!$A$7:$P$38,15))</f>
        <v>DA</v>
      </c>
      <c r="C57" s="39">
        <f>IF($D57="","",VLOOKUP($D57,'[1]B14 Si Qual Draw Prep'!$A$7:$P$38,16))</f>
        <v>0</v>
      </c>
      <c r="D57" s="40">
        <v>22</v>
      </c>
      <c r="E57" s="39" t="str">
        <f>UPPER(IF($D57="","",VLOOKUP($D57,'[1]B14 Si Qual Draw Prep'!$A$7:$P$38,2)))</f>
        <v>HOVHAMMAR</v>
      </c>
      <c r="F57" s="39" t="str">
        <f>IF($D57="","",VLOOKUP($D57,'[1]B14 Si Qual Draw Prep'!$A$7:$P$38,3))</f>
        <v>Oscar</v>
      </c>
      <c r="G57" s="39"/>
      <c r="H57" s="39" t="str">
        <f>IF($D57="","",VLOOKUP($D57,'[1]B14 Si Qual Draw Prep'!$A$7:$P$38,4))</f>
        <v>SWE</v>
      </c>
      <c r="I57" s="58"/>
      <c r="J57" s="43" t="s">
        <v>68</v>
      </c>
      <c r="K57" s="59"/>
      <c r="L57" s="43"/>
      <c r="M57" s="64"/>
      <c r="N57" s="66"/>
      <c r="O57" s="66"/>
      <c r="P57" s="46"/>
      <c r="Q57" s="47"/>
      <c r="R57" s="48"/>
    </row>
    <row r="58" spans="1:18" s="49" customFormat="1" ht="9" customHeight="1">
      <c r="A58" s="51"/>
      <c r="B58" s="52"/>
      <c r="C58" s="52"/>
      <c r="D58" s="60"/>
      <c r="E58" s="43"/>
      <c r="F58" s="43"/>
      <c r="G58" s="53"/>
      <c r="H58" s="43"/>
      <c r="I58" s="61"/>
      <c r="J58" s="54" t="s">
        <v>16</v>
      </c>
      <c r="K58" s="62" t="s">
        <v>18</v>
      </c>
      <c r="L58" s="56" t="str">
        <f>UPPER(IF(OR(K58="a",K58="as"),J56,IF(OR(K58="b",K58="bs"),J60,)))</f>
        <v>FILIPSKY</v>
      </c>
      <c r="M58" s="63"/>
      <c r="N58" s="66"/>
      <c r="O58" s="66"/>
      <c r="P58" s="46"/>
      <c r="Q58" s="47"/>
      <c r="R58" s="48"/>
    </row>
    <row r="59" spans="1:18" s="49" customFormat="1" ht="9" customHeight="1">
      <c r="A59" s="51">
        <v>27</v>
      </c>
      <c r="B59" s="39" t="str">
        <f>IF($D59="","",VLOOKUP($D59,'[1]B14 Si Qual Draw Prep'!$A$7:$P$38,15))</f>
        <v>DA</v>
      </c>
      <c r="C59" s="39">
        <f>IF($D59="","",VLOOKUP($D59,'[1]B14 Si Qual Draw Prep'!$A$7:$P$38,16))</f>
        <v>0</v>
      </c>
      <c r="D59" s="40">
        <v>19</v>
      </c>
      <c r="E59" s="39" t="str">
        <f>UPPER(IF($D59="","",VLOOKUP($D59,'[1]B14 Si Qual Draw Prep'!$A$7:$P$38,2)))</f>
        <v>BEZEMEK</v>
      </c>
      <c r="F59" s="39" t="str">
        <f>IF($D59="","",VLOOKUP($D59,'[1]B14 Si Qual Draw Prep'!$A$7:$P$38,3))</f>
        <v>Petr</v>
      </c>
      <c r="G59" s="39"/>
      <c r="H59" s="39" t="str">
        <f>IF($D59="","",VLOOKUP($D59,'[1]B14 Si Qual Draw Prep'!$A$7:$P$38,4))</f>
        <v>CZE</v>
      </c>
      <c r="I59" s="42"/>
      <c r="J59" s="43"/>
      <c r="K59" s="65"/>
      <c r="L59" s="43" t="s">
        <v>157</v>
      </c>
      <c r="M59" s="66"/>
      <c r="N59" s="66"/>
      <c r="O59" s="66"/>
      <c r="P59" s="46"/>
      <c r="Q59" s="47"/>
      <c r="R59" s="78"/>
    </row>
    <row r="60" spans="1:18" s="49" customFormat="1" ht="9" customHeight="1">
      <c r="A60" s="51"/>
      <c r="B60" s="52"/>
      <c r="C60" s="52"/>
      <c r="D60" s="60"/>
      <c r="E60" s="43"/>
      <c r="F60" s="43"/>
      <c r="G60" s="53"/>
      <c r="H60" s="54" t="s">
        <v>16</v>
      </c>
      <c r="I60" s="55" t="s">
        <v>51</v>
      </c>
      <c r="J60" s="56" t="str">
        <f>UPPER(IF(OR(I60="a",I60="as"),E59,IF(OR(I60="b",I60="bs"),E61,)))</f>
        <v>TRANVIET</v>
      </c>
      <c r="K60" s="67"/>
      <c r="L60" s="43"/>
      <c r="M60" s="66"/>
      <c r="N60" s="66"/>
      <c r="O60" s="66"/>
      <c r="P60" s="46"/>
      <c r="Q60" s="47"/>
      <c r="R60" s="48"/>
    </row>
    <row r="61" spans="1:18" s="49" customFormat="1" ht="9" customHeight="1">
      <c r="A61" s="51">
        <v>28</v>
      </c>
      <c r="B61" s="39" t="str">
        <f>IF($D61="","",VLOOKUP($D61,'[1]B14 Si Qual Draw Prep'!$A$7:$P$38,15))</f>
        <v>DA</v>
      </c>
      <c r="C61" s="39">
        <f>IF($D61="","",VLOOKUP($D61,'[1]B14 Si Qual Draw Prep'!$A$7:$P$38,16))</f>
        <v>0</v>
      </c>
      <c r="D61" s="40">
        <v>30</v>
      </c>
      <c r="E61" s="39" t="str">
        <f>UPPER(IF($D61="","",VLOOKUP($D61,'[1]B14 Si Qual Draw Prep'!$A$7:$P$38,2)))</f>
        <v>TRANVIET</v>
      </c>
      <c r="F61" s="39" t="str">
        <f>IF($D61="","",VLOOKUP($D61,'[1]B14 Si Qual Draw Prep'!$A$7:$P$38,3))</f>
        <v>Huy</v>
      </c>
      <c r="G61" s="39"/>
      <c r="H61" s="39" t="str">
        <f>IF($D61="","",VLOOKUP($D61,'[1]B14 Si Qual Draw Prep'!$A$7:$P$38,4))</f>
        <v>GER</v>
      </c>
      <c r="I61" s="68"/>
      <c r="J61" s="43" t="s">
        <v>69</v>
      </c>
      <c r="K61" s="43"/>
      <c r="L61" s="43"/>
      <c r="M61" s="66"/>
      <c r="N61" s="66"/>
      <c r="O61" s="66"/>
      <c r="P61" s="46"/>
      <c r="Q61" s="47"/>
      <c r="R61" s="48"/>
    </row>
    <row r="62" spans="1:18" s="49" customFormat="1" ht="9" customHeight="1">
      <c r="A62" s="51"/>
      <c r="B62" s="52"/>
      <c r="C62" s="52"/>
      <c r="D62" s="60"/>
      <c r="E62" s="43"/>
      <c r="F62" s="43"/>
      <c r="G62" s="53"/>
      <c r="H62" s="69"/>
      <c r="I62" s="61"/>
      <c r="J62" s="43"/>
      <c r="K62" s="43"/>
      <c r="L62" s="54" t="s">
        <v>16</v>
      </c>
      <c r="M62" s="70"/>
      <c r="N62" s="71">
        <f>UPPER(IF(OR(M62="a",M62="as"),L58,IF(OR(M62="b",M62="bs"),L66,)))</f>
      </c>
      <c r="O62" s="66"/>
      <c r="P62" s="46"/>
      <c r="Q62" s="47"/>
      <c r="R62" s="48"/>
    </row>
    <row r="63" spans="1:18" s="49" customFormat="1" ht="9" customHeight="1">
      <c r="A63" s="51">
        <v>29</v>
      </c>
      <c r="B63" s="39" t="str">
        <f>IF($D63="","",VLOOKUP($D63,'[1]B14 Si Qual Draw Prep'!$A$7:$P$38,15))</f>
        <v>WC</v>
      </c>
      <c r="C63" s="39">
        <f>IF($D63="","",VLOOKUP($D63,'[1]B14 Si Qual Draw Prep'!$A$7:$P$38,16))</f>
        <v>0</v>
      </c>
      <c r="D63" s="40">
        <v>32</v>
      </c>
      <c r="E63" s="39" t="str">
        <f>UPPER(IF($D63="","",VLOOKUP($D63,'[1]B14 Si Qual Draw Prep'!$A$7:$P$38,2)))</f>
        <v>TARAVAN</v>
      </c>
      <c r="F63" s="39" t="str">
        <f>IF($D63="","",VLOOKUP($D63,'[1]B14 Si Qual Draw Prep'!$A$7:$P$38,3))</f>
        <v>Nikita</v>
      </c>
      <c r="G63" s="39"/>
      <c r="H63" s="39" t="str">
        <f>IF($D63="","",VLOOKUP($D63,'[1]B14 Si Qual Draw Prep'!$A$7:$P$38,4))</f>
        <v>KGZ</v>
      </c>
      <c r="I63" s="72"/>
      <c r="J63" s="43"/>
      <c r="K63" s="43"/>
      <c r="L63" s="43"/>
      <c r="M63" s="66"/>
      <c r="N63" s="71"/>
      <c r="O63" s="66"/>
      <c r="P63" s="46"/>
      <c r="Q63" s="47"/>
      <c r="R63" s="48"/>
    </row>
    <row r="64" spans="1:18" s="49" customFormat="1" ht="9" customHeight="1">
      <c r="A64" s="51"/>
      <c r="B64" s="52"/>
      <c r="C64" s="52"/>
      <c r="D64" s="60"/>
      <c r="E64" s="43"/>
      <c r="F64" s="43"/>
      <c r="G64" s="53"/>
      <c r="H64" s="54" t="s">
        <v>16</v>
      </c>
      <c r="I64" s="55" t="s">
        <v>18</v>
      </c>
      <c r="J64" s="56" t="str">
        <f>UPPER(IF(OR(I64="a",I64="as"),E63,IF(OR(I64="b",I64="bs"),E65,)))</f>
        <v>TARAVAN</v>
      </c>
      <c r="K64" s="56"/>
      <c r="L64" s="43"/>
      <c r="M64" s="66"/>
      <c r="N64" s="66"/>
      <c r="O64" s="66"/>
      <c r="P64" s="46"/>
      <c r="Q64" s="47"/>
      <c r="R64" s="48"/>
    </row>
    <row r="65" spans="1:18" s="49" customFormat="1" ht="9" customHeight="1">
      <c r="A65" s="51">
        <v>30</v>
      </c>
      <c r="B65" s="39" t="str">
        <f>IF($D65="","",VLOOKUP($D65,'[1]B14 Si Qual Draw Prep'!$A$7:$P$38,15))</f>
        <v>WC</v>
      </c>
      <c r="C65" s="39">
        <f>IF($D65="","",VLOOKUP($D65,'[1]B14 Si Qual Draw Prep'!$A$7:$P$38,16))</f>
        <v>0</v>
      </c>
      <c r="D65" s="40">
        <v>10</v>
      </c>
      <c r="E65" s="39" t="str">
        <f>UPPER(IF($D65="","",VLOOKUP($D65,'[1]B14 Si Qual Draw Prep'!$A$7:$P$38,2)))</f>
        <v>KOPECKY</v>
      </c>
      <c r="F65" s="39" t="str">
        <f>IF($D65="","",VLOOKUP($D65,'[1]B14 Si Qual Draw Prep'!$A$7:$P$38,3))</f>
        <v>Tomas</v>
      </c>
      <c r="G65" s="39"/>
      <c r="H65" s="39" t="str">
        <f>IF($D65="","",VLOOKUP($D65,'[1]B14 Si Qual Draw Prep'!$A$7:$P$38,4))</f>
        <v>CZE</v>
      </c>
      <c r="I65" s="58"/>
      <c r="J65" s="43" t="s">
        <v>71</v>
      </c>
      <c r="K65" s="59"/>
      <c r="L65" s="43"/>
      <c r="M65" s="66"/>
      <c r="N65" s="66"/>
      <c r="O65" s="66"/>
      <c r="P65" s="46"/>
      <c r="Q65" s="47"/>
      <c r="R65" s="48"/>
    </row>
    <row r="66" spans="1:18" s="49" customFormat="1" ht="9" customHeight="1">
      <c r="A66" s="51"/>
      <c r="B66" s="52"/>
      <c r="C66" s="52"/>
      <c r="D66" s="60"/>
      <c r="E66" s="43"/>
      <c r="F66" s="43"/>
      <c r="G66" s="53"/>
      <c r="H66" s="43"/>
      <c r="I66" s="61"/>
      <c r="J66" s="54" t="s">
        <v>16</v>
      </c>
      <c r="K66" s="62" t="s">
        <v>18</v>
      </c>
      <c r="L66" s="56" t="str">
        <f>UPPER(IF(OR(K66="a",K66="as"),J64,IF(OR(K66="b",K66="bs"),J68,)))</f>
        <v>TARAVAN</v>
      </c>
      <c r="M66" s="63"/>
      <c r="N66" s="66"/>
      <c r="O66" s="66"/>
      <c r="P66" s="46"/>
      <c r="Q66" s="47"/>
      <c r="R66" s="48"/>
    </row>
    <row r="67" spans="1:18" s="49" customFormat="1" ht="9" customHeight="1">
      <c r="A67" s="51">
        <v>31</v>
      </c>
      <c r="B67" s="39" t="str">
        <f>IF($D67="","",VLOOKUP($D67,'[1]B14 Si Qual Draw Prep'!$A$7:$P$38,15))</f>
        <v>DA</v>
      </c>
      <c r="C67" s="39">
        <f>IF($D67="","",VLOOKUP($D67,'[1]B14 Si Qual Draw Prep'!$A$7:$P$38,16))</f>
        <v>0</v>
      </c>
      <c r="D67" s="40">
        <v>31</v>
      </c>
      <c r="E67" s="39" t="str">
        <f>UPPER(IF($D67="","",VLOOKUP($D67,'[1]B14 Si Qual Draw Prep'!$A$7:$P$38,2)))</f>
        <v>NOREN</v>
      </c>
      <c r="F67" s="39" t="str">
        <f>IF($D67="","",VLOOKUP($D67,'[1]B14 Si Qual Draw Prep'!$A$7:$P$38,3))</f>
        <v>Arvid</v>
      </c>
      <c r="G67" s="39"/>
      <c r="H67" s="39" t="str">
        <f>IF($D67="","",VLOOKUP($D67,'[1]B14 Si Qual Draw Prep'!$A$7:$P$38,4))</f>
        <v>SWE</v>
      </c>
      <c r="I67" s="42"/>
      <c r="J67" s="43"/>
      <c r="K67" s="65"/>
      <c r="L67" s="43" t="s">
        <v>194</v>
      </c>
      <c r="M67" s="64"/>
      <c r="N67" s="64"/>
      <c r="O67" s="64"/>
      <c r="P67" s="46"/>
      <c r="Q67" s="47"/>
      <c r="R67" s="48"/>
    </row>
    <row r="68" spans="1:18" s="49" customFormat="1" ht="9" customHeight="1">
      <c r="A68" s="51"/>
      <c r="B68" s="52"/>
      <c r="C68" s="52"/>
      <c r="D68" s="52"/>
      <c r="E68" s="43"/>
      <c r="F68" s="43"/>
      <c r="G68" s="53"/>
      <c r="H68" s="54" t="s">
        <v>16</v>
      </c>
      <c r="I68" s="55" t="s">
        <v>18</v>
      </c>
      <c r="J68" s="56" t="str">
        <f>UPPER(IF(OR(I68="a",I68="as"),E67,IF(OR(I68="b",I68="bs"),E69,)))</f>
        <v>NOREN</v>
      </c>
      <c r="K68" s="67"/>
      <c r="L68" s="43"/>
      <c r="M68" s="64"/>
      <c r="N68" s="64"/>
      <c r="O68" s="64"/>
      <c r="P68" s="46"/>
      <c r="Q68" s="47"/>
      <c r="R68" s="48"/>
    </row>
    <row r="69" spans="1:18" s="49" customFormat="1" ht="9" customHeight="1">
      <c r="A69" s="38">
        <v>32</v>
      </c>
      <c r="B69" s="39" t="str">
        <f>IF($D69="","",VLOOKUP($D69,'[1]B14 Si Qual Draw Prep'!$A$7:$P$38,15))</f>
        <v>DA</v>
      </c>
      <c r="C69" s="39">
        <f>IF($D69="","",VLOOKUP($D69,'[1]B14 Si Qual Draw Prep'!$A$7:$P$38,16))</f>
        <v>0</v>
      </c>
      <c r="D69" s="40">
        <v>8</v>
      </c>
      <c r="E69" s="41" t="str">
        <f>UPPER(IF($D69="","",VLOOKUP($D69,'[1]B14 Si Qual Draw Prep'!$A$7:$P$38,2)))</f>
        <v>RICHTER</v>
      </c>
      <c r="F69" s="41" t="str">
        <f>IF($D69="","",VLOOKUP($D69,'[1]B14 Si Qual Draw Prep'!$A$7:$P$38,3))</f>
        <v>Carlo</v>
      </c>
      <c r="G69" s="41"/>
      <c r="H69" s="41" t="str">
        <f>IF($D69="","",VLOOKUP($D69,'[1]B14 Si Qual Draw Prep'!$A$7:$P$38,4))</f>
        <v>GER</v>
      </c>
      <c r="I69" s="68"/>
      <c r="J69" s="43" t="s">
        <v>73</v>
      </c>
      <c r="K69" s="43"/>
      <c r="L69" s="43"/>
      <c r="M69" s="43"/>
      <c r="N69" s="44"/>
      <c r="O69" s="45"/>
      <c r="P69" s="46"/>
      <c r="Q69" s="47"/>
      <c r="R69" s="48"/>
    </row>
    <row r="70" spans="1:18" s="85" customFormat="1" ht="6.75" customHeight="1">
      <c r="A70" s="79"/>
      <c r="B70" s="79"/>
      <c r="C70" s="79"/>
      <c r="D70" s="79"/>
      <c r="E70" s="80"/>
      <c r="F70" s="80"/>
      <c r="G70" s="80"/>
      <c r="H70" s="80"/>
      <c r="I70" s="81"/>
      <c r="J70" s="82"/>
      <c r="K70" s="83"/>
      <c r="L70" s="82"/>
      <c r="M70" s="83"/>
      <c r="N70" s="82"/>
      <c r="O70" s="83"/>
      <c r="P70" s="82"/>
      <c r="Q70" s="83"/>
      <c r="R70" s="84"/>
    </row>
    <row r="71" spans="1:17" s="98" customFormat="1" ht="10.5" customHeight="1">
      <c r="A71" s="86" t="s">
        <v>19</v>
      </c>
      <c r="B71" s="87"/>
      <c r="C71" s="88"/>
      <c r="D71" s="89" t="s">
        <v>20</v>
      </c>
      <c r="E71" s="90" t="s">
        <v>21</v>
      </c>
      <c r="F71" s="89"/>
      <c r="G71" s="91"/>
      <c r="H71" s="92"/>
      <c r="I71" s="89" t="s">
        <v>20</v>
      </c>
      <c r="J71" s="90" t="s">
        <v>22</v>
      </c>
      <c r="K71" s="93"/>
      <c r="L71" s="90" t="s">
        <v>23</v>
      </c>
      <c r="M71" s="94"/>
      <c r="N71" s="95" t="s">
        <v>24</v>
      </c>
      <c r="O71" s="95"/>
      <c r="P71" s="96" t="s">
        <v>44</v>
      </c>
      <c r="Q71" s="97"/>
    </row>
    <row r="72" spans="1:17" s="98" customFormat="1" ht="9" customHeight="1">
      <c r="A72" s="99" t="s">
        <v>26</v>
      </c>
      <c r="B72" s="100"/>
      <c r="C72" s="101"/>
      <c r="D72" s="102">
        <v>1</v>
      </c>
      <c r="E72" s="103">
        <f>IF(D72&gt;$Q$79,,UPPER(VLOOKUP(D72,'[1]B14 Si Qual Draw Prep'!$A$7:$R$134,2)))</f>
        <v>0</v>
      </c>
      <c r="F72" s="104"/>
      <c r="G72" s="103"/>
      <c r="H72" s="105"/>
      <c r="I72" s="106" t="s">
        <v>27</v>
      </c>
      <c r="J72" s="100"/>
      <c r="K72" s="107"/>
      <c r="L72" s="100"/>
      <c r="M72" s="108"/>
      <c r="N72" s="109" t="s">
        <v>28</v>
      </c>
      <c r="O72" s="110"/>
      <c r="P72" s="110"/>
      <c r="Q72" s="111"/>
    </row>
    <row r="73" spans="1:17" s="98" customFormat="1" ht="9" customHeight="1">
      <c r="A73" s="112" t="s">
        <v>29</v>
      </c>
      <c r="B73" s="113"/>
      <c r="C73" s="114"/>
      <c r="D73" s="102">
        <v>2</v>
      </c>
      <c r="E73" s="103">
        <f>IF(D73&gt;$Q$79,,UPPER(VLOOKUP(D73,'[1]B14 Si Qual Draw Prep'!$A$7:$R$134,2)))</f>
        <v>0</v>
      </c>
      <c r="F73" s="104"/>
      <c r="G73" s="103"/>
      <c r="H73" s="105"/>
      <c r="I73" s="106" t="s">
        <v>30</v>
      </c>
      <c r="J73" s="100"/>
      <c r="K73" s="107"/>
      <c r="L73" s="100"/>
      <c r="M73" s="108"/>
      <c r="N73" s="115" t="s">
        <v>70</v>
      </c>
      <c r="O73" s="116"/>
      <c r="P73" s="113"/>
      <c r="Q73" s="117"/>
    </row>
    <row r="74" spans="1:17" s="98" customFormat="1" ht="9" customHeight="1">
      <c r="A74" s="118"/>
      <c r="B74" s="119"/>
      <c r="C74" s="120"/>
      <c r="D74" s="102">
        <v>3</v>
      </c>
      <c r="E74" s="103">
        <f>IF(D74&gt;$Q$79,,UPPER(VLOOKUP(D74,'[1]B14 Si Qual Draw Prep'!$A$7:$R$134,2)))</f>
        <v>0</v>
      </c>
      <c r="F74" s="104"/>
      <c r="G74" s="103"/>
      <c r="H74" s="105"/>
      <c r="I74" s="106" t="s">
        <v>32</v>
      </c>
      <c r="J74" s="100"/>
      <c r="K74" s="107"/>
      <c r="L74" s="100"/>
      <c r="M74" s="108"/>
      <c r="N74" s="109" t="s">
        <v>33</v>
      </c>
      <c r="O74" s="110"/>
      <c r="P74" s="110"/>
      <c r="Q74" s="111"/>
    </row>
    <row r="75" spans="1:17" s="98" customFormat="1" ht="9" customHeight="1">
      <c r="A75" s="121"/>
      <c r="B75" s="26"/>
      <c r="C75" s="122"/>
      <c r="D75" s="102">
        <v>4</v>
      </c>
      <c r="E75" s="103">
        <f>IF(D75&gt;$Q$79,,UPPER(VLOOKUP(D75,'[1]B14 Si Qual Draw Prep'!$A$7:$R$134,2)))</f>
        <v>0</v>
      </c>
      <c r="F75" s="104"/>
      <c r="G75" s="103"/>
      <c r="H75" s="105"/>
      <c r="I75" s="106" t="s">
        <v>34</v>
      </c>
      <c r="J75" s="100"/>
      <c r="K75" s="107"/>
      <c r="L75" s="100"/>
      <c r="M75" s="108"/>
      <c r="N75" s="100" t="s">
        <v>45</v>
      </c>
      <c r="O75" s="107"/>
      <c r="P75" s="100"/>
      <c r="Q75" s="108"/>
    </row>
    <row r="76" spans="1:17" s="98" customFormat="1" ht="9" customHeight="1">
      <c r="A76" s="123"/>
      <c r="B76" s="124"/>
      <c r="C76" s="125"/>
      <c r="D76" s="102">
        <v>5</v>
      </c>
      <c r="E76" s="103">
        <f>IF(D76&gt;$Q$79,,UPPER(VLOOKUP(D76,'[1]B14 Si Qual Draw Prep'!$A$7:$R$134,2)))</f>
        <v>0</v>
      </c>
      <c r="F76" s="104"/>
      <c r="G76" s="103"/>
      <c r="H76" s="105"/>
      <c r="I76" s="106" t="s">
        <v>36</v>
      </c>
      <c r="J76" s="100"/>
      <c r="K76" s="107"/>
      <c r="L76" s="100"/>
      <c r="M76" s="108"/>
      <c r="N76" s="113" t="s">
        <v>46</v>
      </c>
      <c r="O76" s="116"/>
      <c r="P76" s="113"/>
      <c r="Q76" s="117"/>
    </row>
    <row r="77" spans="1:17" s="98" customFormat="1" ht="9" customHeight="1">
      <c r="A77" s="126"/>
      <c r="B77" s="127"/>
      <c r="C77" s="122"/>
      <c r="D77" s="102">
        <v>6</v>
      </c>
      <c r="E77" s="103">
        <f>IF(D77&gt;$Q$79,,UPPER(VLOOKUP(D77,'[1]B14 Si Qual Draw Prep'!$A$7:$R$134,2)))</f>
        <v>0</v>
      </c>
      <c r="F77" s="104"/>
      <c r="G77" s="103"/>
      <c r="H77" s="105"/>
      <c r="I77" s="106" t="s">
        <v>38</v>
      </c>
      <c r="J77" s="100"/>
      <c r="K77" s="107"/>
      <c r="L77" s="100"/>
      <c r="M77" s="108"/>
      <c r="N77" s="109" t="s">
        <v>39</v>
      </c>
      <c r="O77" s="110"/>
      <c r="P77" s="110"/>
      <c r="Q77" s="111"/>
    </row>
    <row r="78" spans="1:17" s="98" customFormat="1" ht="9" customHeight="1">
      <c r="A78" s="126"/>
      <c r="B78" s="127"/>
      <c r="C78" s="128"/>
      <c r="D78" s="102">
        <v>7</v>
      </c>
      <c r="E78" s="103">
        <f>IF(D78&gt;$Q$79,,UPPER(VLOOKUP(D78,'[1]B14 Si Qual Draw Prep'!$A$7:$R$134,2)))</f>
        <v>0</v>
      </c>
      <c r="F78" s="104"/>
      <c r="G78" s="103"/>
      <c r="H78" s="105"/>
      <c r="I78" s="106" t="s">
        <v>40</v>
      </c>
      <c r="J78" s="100"/>
      <c r="K78" s="107"/>
      <c r="L78" s="100"/>
      <c r="M78" s="108"/>
      <c r="N78" s="100"/>
      <c r="O78" s="107"/>
      <c r="P78" s="100"/>
      <c r="Q78" s="108"/>
    </row>
    <row r="79" spans="1:17" s="98" customFormat="1" ht="9" customHeight="1">
      <c r="A79" s="129"/>
      <c r="B79" s="130"/>
      <c r="C79" s="131"/>
      <c r="D79" s="132">
        <v>8</v>
      </c>
      <c r="E79" s="133">
        <f>IF(D79&gt;$Q$79,,UPPER(VLOOKUP(D79,'[1]B14 Si Qual Draw Prep'!$A$7:$R$134,2)))</f>
        <v>0</v>
      </c>
      <c r="F79" s="134"/>
      <c r="G79" s="133"/>
      <c r="H79" s="135"/>
      <c r="I79" s="136" t="s">
        <v>41</v>
      </c>
      <c r="J79" s="113"/>
      <c r="K79" s="116"/>
      <c r="L79" s="113"/>
      <c r="M79" s="117"/>
      <c r="N79" s="113">
        <f>Q4</f>
        <v>0</v>
      </c>
      <c r="O79" s="116"/>
      <c r="P79" s="113"/>
      <c r="Q79" s="137">
        <f>MIN(8,'[1]B14 Si Qual Draw Prep'!R5)</f>
        <v>0</v>
      </c>
    </row>
  </sheetData>
  <mergeCells count="1">
    <mergeCell ref="A4:C4"/>
  </mergeCells>
  <conditionalFormatting sqref="G39 G41 G7 G9 G11 G13 G15 G17 G19 G23 G43 G45 G47 G49 G51 G53 G21 G25 G27 G29 G31 G33 G35 G37 G55 G57 G59 G61 G63 G65 G67 G69">
    <cfRule type="expression" priority="1" dxfId="0" stopIfTrue="1">
      <formula>AND($D7&lt;9,$C7&gt;0)</formula>
    </cfRule>
  </conditionalFormatting>
  <conditionalFormatting sqref="H8 H40 H16 L14 H20 L30 H24 H48 L46 H52 H32 H44 H36 H12 L62 H28 J18 J26 J34 J42 J50 J58 J66 J10 H56 H64 H68 H60">
    <cfRule type="expression" priority="2" dxfId="1" stopIfTrue="1">
      <formula>AND($N$1="CU",H8="Umpire")</formula>
    </cfRule>
    <cfRule type="expression" priority="3" dxfId="2" stopIfTrue="1">
      <formula>AND($N$1="CU",H8&lt;&gt;"Umpire",I8&lt;&gt;"")</formula>
    </cfRule>
    <cfRule type="expression" priority="4" dxfId="3" stopIfTrue="1">
      <formula>AND($N$1="CU",H8&lt;&gt;"Umpire")</formula>
    </cfRule>
  </conditionalFormatting>
  <conditionalFormatting sqref="L10 L18 L26 L34 L42 L50 L58 L66 N14 N30 N46 N62 J8 J12 J16 J20 J24 J28 J32 J36 J40 J44 J48 J52 J56 J60 J64 J68">
    <cfRule type="expression" priority="5" dxfId="0" stopIfTrue="1">
      <formula>I8="as"</formula>
    </cfRule>
    <cfRule type="expression" priority="6" dxfId="0" stopIfTrue="1">
      <formula>I8="bs"</formula>
    </cfRule>
  </conditionalFormatting>
  <conditionalFormatting sqref="B7 B9 B11 B13 B15 B17 B19 B21 B23 B25 B27 B29 B31 B33 B35 B37 B39 B41 B43 B45 B47 B49 B51 B53 B55 B57 B59 B61 B63 B65 B67 B69">
    <cfRule type="cellIs" priority="7" dxfId="4" operator="equal" stopIfTrue="1">
      <formula>"QA"</formula>
    </cfRule>
    <cfRule type="cellIs" priority="8" dxfId="4" operator="equal" stopIfTrue="1">
      <formula>"DA"</formula>
    </cfRule>
  </conditionalFormatting>
  <conditionalFormatting sqref="I8 I12 I16 I20 I24 I28 I32 I36 I40 I44 I48 I52 I56 I60 I64 I68 K66 K58 K50 K42 K34 K26 K18 K10 M14 M30 M46 M62 Q79">
    <cfRule type="expression" priority="9" dxfId="5" stopIfTrue="1">
      <formula>$N$1="CU"</formula>
    </cfRule>
  </conditionalFormatting>
  <conditionalFormatting sqref="D7 D9 D11 D13 D15 D17 D19 D21 D23 D25 D27 D29 D31 D33 D35 D37 D39 D41 D43 D45 D47 D49 D51 D53 D55 D57 D59 D61 D63 D65 D67 D69">
    <cfRule type="expression" priority="10" dxfId="6" stopIfTrue="1">
      <formula>$D7&lt;9</formula>
    </cfRule>
  </conditionalFormatting>
  <dataValidations count="1">
    <dataValidation type="list" allowBlank="1" showInputMessage="1" sqref="H8 H24 H12 H28 H16 H40 H20 H44 H48 H52 H32 H36 H56 H60 H64 H68 J66 J58 J50 J42 J34 J26 J18 J10 L14 L30 L46 L62">
      <formula1>$T$7:$T$16</formula1>
    </dataValidation>
  </dataValidations>
  <printOptions/>
  <pageMargins left="0.75" right="0.75" top="1" bottom="1" header="0.4921259845" footer="0.4921259845"/>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1:T154"/>
  <sheetViews>
    <sheetView workbookViewId="0" topLeftCell="A84">
      <selection activeCell="P132" sqref="P132"/>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8" customWidth="1"/>
    <col min="10" max="10" width="10.7109375" style="0" customWidth="1"/>
    <col min="11" max="11" width="1.7109375" style="138" customWidth="1"/>
    <col min="12" max="12" width="10.7109375" style="0" customWidth="1"/>
    <col min="13" max="13" width="1.7109375" style="139" customWidth="1"/>
    <col min="14" max="14" width="10.7109375" style="0" customWidth="1"/>
    <col min="15" max="15" width="1.7109375" style="138" customWidth="1"/>
    <col min="16" max="16" width="10.7109375" style="0" customWidth="1"/>
    <col min="17" max="17" width="1.7109375" style="139" customWidth="1"/>
    <col min="19" max="19" width="8.7109375" style="0" customWidth="1"/>
    <col min="20" max="20" width="8.8515625" style="0" hidden="1" customWidth="1"/>
    <col min="21" max="21" width="5.7109375" style="0" customWidth="1"/>
  </cols>
  <sheetData>
    <row r="1" spans="1:17" s="7" customFormat="1" ht="21.75" customHeight="1">
      <c r="A1" s="1" t="str">
        <f>'[1]Week SetUp'!$A$6</f>
        <v>Wilson Cup 2009</v>
      </c>
      <c r="B1" s="177"/>
      <c r="H1" s="3" t="s">
        <v>42</v>
      </c>
      <c r="I1" s="178"/>
      <c r="J1" s="179" t="s">
        <v>172</v>
      </c>
      <c r="K1" s="179"/>
      <c r="L1" s="180"/>
      <c r="M1" s="178"/>
      <c r="N1" s="178" t="s">
        <v>47</v>
      </c>
      <c r="O1" s="178"/>
      <c r="Q1" s="178"/>
    </row>
    <row r="2" spans="1:17" s="12" customFormat="1" ht="12.75">
      <c r="A2" s="8" t="str">
        <f>'[1]Week SetUp'!$A$8</f>
        <v>Tennis Europe Junior Tour</v>
      </c>
      <c r="B2" s="8"/>
      <c r="C2" s="8"/>
      <c r="D2" s="8"/>
      <c r="E2" s="8"/>
      <c r="F2" s="9"/>
      <c r="I2" s="139"/>
      <c r="J2" s="179" t="s">
        <v>74</v>
      </c>
      <c r="K2" s="179"/>
      <c r="L2" s="179"/>
      <c r="M2" s="139"/>
      <c r="O2" s="139"/>
      <c r="Q2" s="139"/>
    </row>
    <row r="3" spans="1:17" s="18" customFormat="1" ht="10.5" customHeight="1">
      <c r="A3" s="181" t="s">
        <v>3</v>
      </c>
      <c r="B3" s="181"/>
      <c r="C3" s="181"/>
      <c r="D3" s="181"/>
      <c r="E3" s="181"/>
      <c r="F3" s="181" t="s">
        <v>4</v>
      </c>
      <c r="G3" s="181"/>
      <c r="H3" s="181"/>
      <c r="I3" s="182"/>
      <c r="J3" s="13" t="s">
        <v>5</v>
      </c>
      <c r="K3" s="14"/>
      <c r="L3" s="140"/>
      <c r="M3" s="182"/>
      <c r="N3" s="181"/>
      <c r="O3" s="15" t="s">
        <v>6</v>
      </c>
      <c r="P3" s="16"/>
      <c r="Q3" s="17"/>
    </row>
    <row r="4" spans="1:17" s="25" customFormat="1" ht="11.25" customHeight="1" thickBot="1">
      <c r="A4" s="263">
        <f>'[1]Week SetUp'!$A$10</f>
        <v>39930</v>
      </c>
      <c r="B4" s="263"/>
      <c r="C4" s="263"/>
      <c r="D4" s="183"/>
      <c r="E4" s="183"/>
      <c r="F4" s="19" t="str">
        <f>'[1]Week SetUp'!$C$10</f>
        <v>Prague,Czech Rep.</v>
      </c>
      <c r="G4" s="184"/>
      <c r="H4" s="183"/>
      <c r="I4" s="185"/>
      <c r="J4" s="22">
        <f>'[1]Week SetUp'!$D$10</f>
        <v>2</v>
      </c>
      <c r="K4" s="21"/>
      <c r="L4" s="141"/>
      <c r="M4" s="185"/>
      <c r="N4" s="183"/>
      <c r="O4" s="24" t="str">
        <f>'[1]Week SetUp'!$E$10</f>
        <v>Jaroslav Chmelík</v>
      </c>
      <c r="P4" s="19"/>
      <c r="Q4" s="24"/>
    </row>
    <row r="5" spans="1:17" s="18" customFormat="1" ht="9.75">
      <c r="A5" s="186"/>
      <c r="B5" s="187" t="s">
        <v>7</v>
      </c>
      <c r="C5" s="187" t="str">
        <f>IF(OR(F2="Week 3",F2="Masters"),"CP","Rank")</f>
        <v>Rank</v>
      </c>
      <c r="D5" s="187" t="s">
        <v>9</v>
      </c>
      <c r="E5" s="188" t="s">
        <v>10</v>
      </c>
      <c r="F5" s="188" t="s">
        <v>11</v>
      </c>
      <c r="G5" s="188"/>
      <c r="H5" s="188" t="s">
        <v>12</v>
      </c>
      <c r="I5" s="188"/>
      <c r="J5" s="187" t="s">
        <v>13</v>
      </c>
      <c r="K5" s="189"/>
      <c r="L5" s="187" t="s">
        <v>76</v>
      </c>
      <c r="M5" s="189"/>
      <c r="N5" s="187" t="s">
        <v>77</v>
      </c>
      <c r="O5" s="189"/>
      <c r="P5" s="187" t="s">
        <v>173</v>
      </c>
      <c r="Q5" s="190"/>
    </row>
    <row r="6" spans="1:17" s="18" customFormat="1" ht="3.75" customHeight="1" thickBot="1">
      <c r="A6" s="191"/>
      <c r="B6" s="33"/>
      <c r="C6" s="33"/>
      <c r="D6" s="33"/>
      <c r="E6" s="192"/>
      <c r="F6" s="192"/>
      <c r="G6" s="193"/>
      <c r="H6" s="192"/>
      <c r="I6" s="194"/>
      <c r="J6" s="33"/>
      <c r="K6" s="194"/>
      <c r="L6" s="33"/>
      <c r="M6" s="194"/>
      <c r="N6" s="33"/>
      <c r="O6" s="194"/>
      <c r="P6" s="33"/>
      <c r="Q6" s="195"/>
    </row>
    <row r="7" spans="1:20" s="49" customFormat="1" ht="10.5" customHeight="1">
      <c r="A7" s="196">
        <v>1</v>
      </c>
      <c r="B7" s="39">
        <f>IF($D7="","",VLOOKUP($D7,'[1]B14 Do Main Draw Prep'!$A$7:$V$39,20))</f>
        <v>0</v>
      </c>
      <c r="C7" s="39">
        <f>IF($D7="","",VLOOKUP($D7,'[1]B14 Do Main Draw Prep'!$A$7:$V$39,21))</f>
        <v>157</v>
      </c>
      <c r="D7" s="40">
        <v>1</v>
      </c>
      <c r="E7" s="41" t="str">
        <f>UPPER(IF($D7="","",VLOOKUP($D7,'[1]B14 Do Main Draw Prep'!$A$7:$V$39,2)))</f>
        <v>APOSTOL</v>
      </c>
      <c r="F7" s="41" t="str">
        <f>IF($D7="","",VLOOKUP($D7,'[1]B14 Do Main Draw Prep'!$A$7:$V$39,3))</f>
        <v>Andrei</v>
      </c>
      <c r="G7" s="197"/>
      <c r="H7" s="41" t="str">
        <f>IF($D7="","",VLOOKUP($D7,'[1]B14 Do Main Draw Prep'!$A$7:$V$39,4))</f>
        <v>ROU</v>
      </c>
      <c r="I7" s="198"/>
      <c r="J7" s="199"/>
      <c r="K7" s="200"/>
      <c r="L7" s="199"/>
      <c r="M7" s="200"/>
      <c r="N7" s="199"/>
      <c r="O7" s="200"/>
      <c r="P7" s="199"/>
      <c r="Q7" s="201" t="s">
        <v>174</v>
      </c>
      <c r="R7" s="48"/>
      <c r="T7" s="50" t="str">
        <f>'[1]SetUp Officials'!P21</f>
        <v>Umpire</v>
      </c>
    </row>
    <row r="8" spans="1:20" s="49" customFormat="1" ht="9" customHeight="1">
      <c r="A8" s="202"/>
      <c r="B8" s="52"/>
      <c r="C8" s="52"/>
      <c r="D8" s="52"/>
      <c r="E8" s="41" t="str">
        <f>UPPER(IF($D7="","",VLOOKUP($D7,'[1]B14 Do Main Draw Prep'!$A$7:$V$39,7)))</f>
        <v>DJERE</v>
      </c>
      <c r="F8" s="41" t="str">
        <f>IF($D7="","",VLOOKUP($D7,'[1]B14 Do Main Draw Prep'!$A$7:$V$39,8))</f>
        <v>Laslo</v>
      </c>
      <c r="G8" s="197"/>
      <c r="H8" s="41" t="str">
        <f>IF($D7="","",VLOOKUP($D7,'[1]B14 Do Main Draw Prep'!$A$7:$V$39,9))</f>
        <v>SRB</v>
      </c>
      <c r="I8" s="203"/>
      <c r="J8" s="204">
        <f>IF(I8="a",E7,IF(I8="b",E9,""))</f>
      </c>
      <c r="K8" s="200"/>
      <c r="L8" s="199"/>
      <c r="M8" s="200"/>
      <c r="N8" s="199"/>
      <c r="O8" s="200"/>
      <c r="P8" s="199"/>
      <c r="Q8" s="45"/>
      <c r="R8" s="48"/>
      <c r="T8" s="57" t="str">
        <f>'[1]SetUp Officials'!P22</f>
        <v>J Carboch</v>
      </c>
    </row>
    <row r="9" spans="1:20" s="49" customFormat="1" ht="9" customHeight="1">
      <c r="A9" s="202"/>
      <c r="B9" s="52"/>
      <c r="C9" s="52"/>
      <c r="D9" s="52"/>
      <c r="E9" s="199"/>
      <c r="F9" s="199"/>
      <c r="G9" s="193"/>
      <c r="H9" s="199"/>
      <c r="I9" s="205"/>
      <c r="J9" s="206" t="str">
        <f>UPPER(IF(OR(I10="a",I10="as"),E7,IF(OR(I10="b",I10="bs"),E11,)))</f>
        <v>APOSTOL</v>
      </c>
      <c r="K9" s="207"/>
      <c r="L9" s="199"/>
      <c r="M9" s="200"/>
      <c r="N9" s="199"/>
      <c r="O9" s="200"/>
      <c r="P9" s="199"/>
      <c r="Q9" s="45"/>
      <c r="R9" s="48"/>
      <c r="T9" s="57" t="str">
        <f>'[1]SetUp Officials'!P23</f>
        <v>V Vaverka</v>
      </c>
    </row>
    <row r="10" spans="1:20" s="49" customFormat="1" ht="9" customHeight="1">
      <c r="A10" s="202"/>
      <c r="B10" s="52"/>
      <c r="C10" s="52"/>
      <c r="D10" s="52"/>
      <c r="E10" s="199"/>
      <c r="F10" s="199"/>
      <c r="G10" s="193"/>
      <c r="H10" s="54" t="s">
        <v>16</v>
      </c>
      <c r="I10" s="62" t="s">
        <v>17</v>
      </c>
      <c r="J10" s="208" t="str">
        <f>UPPER(IF(OR(I10="a",I10="as"),E8,IF(OR(I10="b",I10="bs"),E12,)))</f>
        <v>DJERE</v>
      </c>
      <c r="K10" s="209"/>
      <c r="L10" s="199"/>
      <c r="M10" s="200"/>
      <c r="N10" s="199"/>
      <c r="O10" s="200"/>
      <c r="P10" s="199"/>
      <c r="Q10" s="45"/>
      <c r="R10" s="48"/>
      <c r="T10" s="57" t="str">
        <f>'[1]SetUp Officials'!P24</f>
        <v> </v>
      </c>
    </row>
    <row r="11" spans="1:20" s="49" customFormat="1" ht="9" customHeight="1">
      <c r="A11" s="202">
        <v>2</v>
      </c>
      <c r="B11" s="39">
        <f>IF($D11="","",VLOOKUP($D11,'[1]B14 Do Main Draw Prep'!$A$7:$V$39,20))</f>
        <v>0</v>
      </c>
      <c r="C11" s="39">
        <f>IF($D11="","",VLOOKUP($D11,'[1]B14 Do Main Draw Prep'!$A$7:$V$39,21))</f>
        <v>0</v>
      </c>
      <c r="D11" s="40">
        <v>21</v>
      </c>
      <c r="E11" s="39" t="str">
        <f>UPPER(IF($D11="","",VLOOKUP($D11,'[1]B14 Do Main Draw Prep'!$A$7:$V$39,2)))</f>
        <v>BYE</v>
      </c>
      <c r="F11" s="39">
        <f>IF($D11="","",VLOOKUP($D11,'[1]B14 Do Main Draw Prep'!$A$7:$V$39,3))</f>
        <v>0</v>
      </c>
      <c r="G11" s="210"/>
      <c r="H11" s="39">
        <f>IF($D11="","",VLOOKUP($D11,'[1]B14 Do Main Draw Prep'!$A$7:$V$39,4))</f>
        <v>0</v>
      </c>
      <c r="I11" s="211"/>
      <c r="J11" s="199"/>
      <c r="K11" s="212"/>
      <c r="L11" s="213"/>
      <c r="M11" s="207"/>
      <c r="N11" s="199"/>
      <c r="O11" s="200"/>
      <c r="P11" s="199"/>
      <c r="Q11" s="45"/>
      <c r="R11" s="48"/>
      <c r="T11" s="57" t="str">
        <f>'[1]SetUp Officials'!P25</f>
        <v> </v>
      </c>
    </row>
    <row r="12" spans="1:20" s="49" customFormat="1" ht="9" customHeight="1">
      <c r="A12" s="202"/>
      <c r="B12" s="52"/>
      <c r="C12" s="52"/>
      <c r="D12" s="52"/>
      <c r="E12" s="39" t="str">
        <f>UPPER(IF($D11="","",VLOOKUP($D11,'[1]B14 Do Main Draw Prep'!$A$7:$V$39,7)))</f>
        <v>BYE</v>
      </c>
      <c r="F12" s="39">
        <f>IF($D11="","",VLOOKUP($D11,'[1]B14 Do Main Draw Prep'!$A$7:$V$39,8))</f>
        <v>0</v>
      </c>
      <c r="G12" s="210"/>
      <c r="H12" s="39">
        <f>IF($D11="","",VLOOKUP($D11,'[1]B14 Do Main Draw Prep'!$A$7:$V$39,9))</f>
        <v>0</v>
      </c>
      <c r="I12" s="203"/>
      <c r="J12" s="199"/>
      <c r="K12" s="212"/>
      <c r="L12" s="214"/>
      <c r="M12" s="215"/>
      <c r="N12" s="199"/>
      <c r="O12" s="200"/>
      <c r="P12" s="199"/>
      <c r="Q12" s="45"/>
      <c r="R12" s="48"/>
      <c r="T12" s="57" t="str">
        <f>'[1]SetUp Officials'!P26</f>
        <v> </v>
      </c>
    </row>
    <row r="13" spans="1:20" s="49" customFormat="1" ht="9" customHeight="1">
      <c r="A13" s="202"/>
      <c r="B13" s="52"/>
      <c r="C13" s="52"/>
      <c r="D13" s="60"/>
      <c r="E13" s="199"/>
      <c r="F13" s="199"/>
      <c r="G13" s="193"/>
      <c r="H13" s="199"/>
      <c r="I13" s="216"/>
      <c r="J13" s="199"/>
      <c r="K13" s="205"/>
      <c r="L13" s="206" t="str">
        <f>UPPER(IF(OR(K14="a",K14="as"),J9,IF(OR(K14="b",K14="bs"),J17,)))</f>
        <v>APOSTOL</v>
      </c>
      <c r="M13" s="200"/>
      <c r="N13" s="199"/>
      <c r="O13" s="200"/>
      <c r="P13" s="199"/>
      <c r="Q13" s="45"/>
      <c r="R13" s="48"/>
      <c r="T13" s="57" t="str">
        <f>'[1]SetUp Officials'!P27</f>
        <v> </v>
      </c>
    </row>
    <row r="14" spans="1:20" s="49" customFormat="1" ht="9" customHeight="1">
      <c r="A14" s="202"/>
      <c r="B14" s="52"/>
      <c r="C14" s="52"/>
      <c r="D14" s="60"/>
      <c r="E14" s="199"/>
      <c r="F14" s="199"/>
      <c r="G14" s="193"/>
      <c r="H14" s="199"/>
      <c r="I14" s="216"/>
      <c r="J14" s="54" t="s">
        <v>16</v>
      </c>
      <c r="K14" s="62" t="s">
        <v>17</v>
      </c>
      <c r="L14" s="208" t="str">
        <f>UPPER(IF(OR(K14="a",K14="as"),J10,IF(OR(K14="b",K14="bs"),J18,)))</f>
        <v>DJERE</v>
      </c>
      <c r="M14" s="209"/>
      <c r="N14" s="199"/>
      <c r="O14" s="200"/>
      <c r="P14" s="199"/>
      <c r="Q14" s="45"/>
      <c r="R14" s="48"/>
      <c r="T14" s="57" t="str">
        <f>'[1]SetUp Officials'!P28</f>
        <v> </v>
      </c>
    </row>
    <row r="15" spans="1:20" s="49" customFormat="1" ht="9" customHeight="1">
      <c r="A15" s="202">
        <v>3</v>
      </c>
      <c r="B15" s="39">
        <f>IF($D15="","",VLOOKUP($D15,'[1]B14 Do Main Draw Prep'!$A$7:$V$39,20))</f>
        <v>0</v>
      </c>
      <c r="C15" s="39">
        <f>IF($D15="","",VLOOKUP($D15,'[1]B14 Do Main Draw Prep'!$A$7:$V$39,21))</f>
        <v>0</v>
      </c>
      <c r="D15" s="40">
        <v>13</v>
      </c>
      <c r="E15" s="39" t="str">
        <f>UPPER(IF($D15="","",VLOOKUP($D15,'[1]B14 Do Main Draw Prep'!$A$7:$V$39,2)))</f>
        <v>DUŠEK</v>
      </c>
      <c r="F15" s="39" t="str">
        <f>IF($D15="","",VLOOKUP($D15,'[1]B14 Do Main Draw Prep'!$A$7:$V$39,3))</f>
        <v>Ondřej</v>
      </c>
      <c r="G15" s="210"/>
      <c r="H15" s="39" t="str">
        <f>IF($D15="","",VLOOKUP($D15,'[1]B14 Do Main Draw Prep'!$A$7:$V$39,4))</f>
        <v>CZE</v>
      </c>
      <c r="I15" s="198"/>
      <c r="J15" s="199"/>
      <c r="K15" s="212"/>
      <c r="L15" s="199" t="s">
        <v>48</v>
      </c>
      <c r="M15" s="212"/>
      <c r="N15" s="213"/>
      <c r="O15" s="200"/>
      <c r="P15" s="199"/>
      <c r="Q15" s="45"/>
      <c r="R15" s="48"/>
      <c r="T15" s="57" t="str">
        <f>'[1]SetUp Officials'!P29</f>
        <v> </v>
      </c>
    </row>
    <row r="16" spans="1:20" s="49" customFormat="1" ht="9" customHeight="1" thickBot="1">
      <c r="A16" s="202"/>
      <c r="B16" s="52"/>
      <c r="C16" s="52"/>
      <c r="D16" s="52"/>
      <c r="E16" s="39" t="str">
        <f>UPPER(IF($D15="","",VLOOKUP($D15,'[1]B14 Do Main Draw Prep'!$A$7:$V$39,7)))</f>
        <v>HRDINA</v>
      </c>
      <c r="F16" s="39" t="str">
        <f>IF($D15="","",VLOOKUP($D15,'[1]B14 Do Main Draw Prep'!$A$7:$V$39,8))</f>
        <v>Martin</v>
      </c>
      <c r="G16" s="210"/>
      <c r="H16" s="39" t="str">
        <f>IF($D15="","",VLOOKUP($D15,'[1]B14 Do Main Draw Prep'!$A$7:$V$39,9))</f>
        <v>CZE</v>
      </c>
      <c r="I16" s="203"/>
      <c r="J16" s="204">
        <f>IF(I16="a",E15,IF(I16="b",E17,""))</f>
      </c>
      <c r="K16" s="212"/>
      <c r="L16" s="199"/>
      <c r="M16" s="212"/>
      <c r="N16" s="199"/>
      <c r="O16" s="200"/>
      <c r="P16" s="199"/>
      <c r="Q16" s="45"/>
      <c r="R16" s="48"/>
      <c r="T16" s="73" t="str">
        <f>'[1]SetUp Officials'!P30</f>
        <v>None</v>
      </c>
    </row>
    <row r="17" spans="1:18" s="49" customFormat="1" ht="9" customHeight="1">
      <c r="A17" s="202"/>
      <c r="B17" s="52"/>
      <c r="C17" s="52"/>
      <c r="D17" s="60"/>
      <c r="E17" s="199"/>
      <c r="F17" s="199"/>
      <c r="G17" s="193"/>
      <c r="H17" s="199"/>
      <c r="I17" s="205"/>
      <c r="J17" s="206" t="str">
        <f>UPPER(IF(OR(I18="a",I18="as"),E15,IF(OR(I18="b",I18="bs"),E19,)))</f>
        <v>DUŠEK</v>
      </c>
      <c r="K17" s="217"/>
      <c r="L17" s="199"/>
      <c r="M17" s="212"/>
      <c r="N17" s="199"/>
      <c r="O17" s="200"/>
      <c r="P17" s="199"/>
      <c r="Q17" s="45"/>
      <c r="R17" s="48"/>
    </row>
    <row r="18" spans="1:18" s="49" customFormat="1" ht="9" customHeight="1">
      <c r="A18" s="202"/>
      <c r="B18" s="52"/>
      <c r="C18" s="52"/>
      <c r="D18" s="60"/>
      <c r="E18" s="199"/>
      <c r="F18" s="199"/>
      <c r="G18" s="193"/>
      <c r="H18" s="54" t="s">
        <v>16</v>
      </c>
      <c r="I18" s="62" t="s">
        <v>18</v>
      </c>
      <c r="J18" s="208" t="str">
        <f>UPPER(IF(OR(I18="a",I18="as"),E16,IF(OR(I18="b",I18="bs"),E20,)))</f>
        <v>HRDINA</v>
      </c>
      <c r="K18" s="203"/>
      <c r="L18" s="199"/>
      <c r="M18" s="212"/>
      <c r="N18" s="199"/>
      <c r="O18" s="200"/>
      <c r="P18" s="199"/>
      <c r="Q18" s="45"/>
      <c r="R18" s="48"/>
    </row>
    <row r="19" spans="1:18" s="49" customFormat="1" ht="9" customHeight="1">
      <c r="A19" s="202">
        <v>4</v>
      </c>
      <c r="B19" s="39">
        <f>IF($D19="","",VLOOKUP($D19,'[1]B14 Do Main Draw Prep'!$A$7:$V$39,20))</f>
        <v>0</v>
      </c>
      <c r="C19" s="39">
        <f>IF($D19="","",VLOOKUP($D19,'[1]B14 Do Main Draw Prep'!$A$7:$V$39,21))</f>
        <v>706</v>
      </c>
      <c r="D19" s="40">
        <v>9</v>
      </c>
      <c r="E19" s="39" t="str">
        <f>UPPER(IF($D19="","",VLOOKUP($D19,'[1]B14 Do Main Draw Prep'!$A$7:$V$39,2)))</f>
        <v>LEDR</v>
      </c>
      <c r="F19" s="39" t="str">
        <f>IF($D19="","",VLOOKUP($D19,'[1]B14 Do Main Draw Prep'!$A$7:$V$39,3))</f>
        <v>David</v>
      </c>
      <c r="G19" s="210"/>
      <c r="H19" s="39" t="str">
        <f>IF($D19="","",VLOOKUP($D19,'[1]B14 Do Main Draw Prep'!$A$7:$V$39,4))</f>
        <v>GER</v>
      </c>
      <c r="I19" s="211"/>
      <c r="J19" s="199" t="s">
        <v>157</v>
      </c>
      <c r="K19" s="200"/>
      <c r="L19" s="213"/>
      <c r="M19" s="217"/>
      <c r="N19" s="199"/>
      <c r="O19" s="200"/>
      <c r="P19" s="199"/>
      <c r="Q19" s="45"/>
      <c r="R19" s="48"/>
    </row>
    <row r="20" spans="1:18" s="49" customFormat="1" ht="9" customHeight="1">
      <c r="A20" s="202"/>
      <c r="B20" s="52"/>
      <c r="C20" s="52"/>
      <c r="D20" s="52"/>
      <c r="E20" s="39" t="str">
        <f>UPPER(IF($D19="","",VLOOKUP($D19,'[1]B14 Do Main Draw Prep'!$A$7:$V$39,7)))</f>
        <v>CVIK</v>
      </c>
      <c r="F20" s="39" t="str">
        <f>IF($D19="","",VLOOKUP($D19,'[1]B14 Do Main Draw Prep'!$A$7:$V$39,8))</f>
        <v>Patrik</v>
      </c>
      <c r="G20" s="210"/>
      <c r="H20" s="39" t="str">
        <f>IF($D19="","",VLOOKUP($D19,'[1]B14 Do Main Draw Prep'!$A$7:$V$39,9))</f>
        <v>SVK</v>
      </c>
      <c r="I20" s="203"/>
      <c r="J20" s="199"/>
      <c r="K20" s="200"/>
      <c r="L20" s="214"/>
      <c r="M20" s="218"/>
      <c r="N20" s="199"/>
      <c r="O20" s="200"/>
      <c r="P20" s="199"/>
      <c r="Q20" s="45"/>
      <c r="R20" s="48"/>
    </row>
    <row r="21" spans="1:18" s="49" customFormat="1" ht="9" customHeight="1">
      <c r="A21" s="202"/>
      <c r="B21" s="52"/>
      <c r="C21" s="52"/>
      <c r="D21" s="52"/>
      <c r="E21" s="199"/>
      <c r="F21" s="199"/>
      <c r="G21" s="193"/>
      <c r="H21" s="199"/>
      <c r="I21" s="216"/>
      <c r="J21" s="199"/>
      <c r="K21" s="200"/>
      <c r="L21" s="199"/>
      <c r="M21" s="205"/>
      <c r="N21" s="206" t="str">
        <f>UPPER(IF(OR(M22="a",M22="as"),L13,IF(OR(M22="b",M22="bs"),L29,)))</f>
        <v>APOSTOL</v>
      </c>
      <c r="O21" s="200"/>
      <c r="P21" s="199"/>
      <c r="Q21" s="45"/>
      <c r="R21" s="48"/>
    </row>
    <row r="22" spans="1:18" s="49" customFormat="1" ht="9" customHeight="1">
      <c r="A22" s="202"/>
      <c r="B22" s="52"/>
      <c r="C22" s="52"/>
      <c r="D22" s="52"/>
      <c r="E22" s="199"/>
      <c r="F22" s="199"/>
      <c r="G22" s="193"/>
      <c r="H22" s="199"/>
      <c r="I22" s="216"/>
      <c r="J22" s="199"/>
      <c r="K22" s="200"/>
      <c r="L22" s="54" t="s">
        <v>16</v>
      </c>
      <c r="M22" s="62" t="s">
        <v>17</v>
      </c>
      <c r="N22" s="208" t="str">
        <f>UPPER(IF(OR(M22="a",M22="as"),L14,IF(OR(M22="b",M22="bs"),L30,)))</f>
        <v>DJERE</v>
      </c>
      <c r="O22" s="209"/>
      <c r="P22" s="199"/>
      <c r="Q22" s="45"/>
      <c r="R22" s="48"/>
    </row>
    <row r="23" spans="1:18" s="49" customFormat="1" ht="9" customHeight="1">
      <c r="A23" s="202">
        <v>5</v>
      </c>
      <c r="B23" s="39">
        <f>IF($D23="","",VLOOKUP($D23,'[1]B14 Do Main Draw Prep'!$A$7:$V$39,20))</f>
        <v>0</v>
      </c>
      <c r="C23" s="39">
        <f>IF($D23="","",VLOOKUP($D23,'[1]B14 Do Main Draw Prep'!$A$7:$V$39,21))</f>
        <v>0</v>
      </c>
      <c r="D23" s="40">
        <v>10</v>
      </c>
      <c r="E23" s="219" t="str">
        <f>UPPER(IF($D23="","",VLOOKUP($D23,'[1]B14 Do Main Draw Prep'!$A$7:$V$39,2)))</f>
        <v>MARANGONI</v>
      </c>
      <c r="F23" s="219" t="str">
        <f>IF($D23="","",VLOOKUP($D23,'[1]B14 Do Main Draw Prep'!$A$7:$V$39,3))</f>
        <v>Mateo</v>
      </c>
      <c r="G23" s="220"/>
      <c r="H23" s="219" t="str">
        <f>IF($D23="","",VLOOKUP($D23,'[1]B14 Do Main Draw Prep'!$A$7:$V$39,4))</f>
        <v>ITA</v>
      </c>
      <c r="I23" s="198"/>
      <c r="J23" s="199"/>
      <c r="K23" s="200"/>
      <c r="L23" s="199"/>
      <c r="M23" s="212"/>
      <c r="N23" s="199" t="s">
        <v>147</v>
      </c>
      <c r="O23" s="212"/>
      <c r="P23" s="199"/>
      <c r="Q23" s="45"/>
      <c r="R23" s="48"/>
    </row>
    <row r="24" spans="1:18" s="49" customFormat="1" ht="9" customHeight="1">
      <c r="A24" s="202"/>
      <c r="B24" s="52"/>
      <c r="C24" s="52"/>
      <c r="D24" s="52"/>
      <c r="E24" s="219" t="str">
        <f>UPPER(IF($D23="","",VLOOKUP($D23,'[1]B14 Do Main Draw Prep'!$A$7:$V$39,7)))</f>
        <v>GIULIATO</v>
      </c>
      <c r="F24" s="219" t="str">
        <f>IF($D23="","",VLOOKUP($D23,'[1]B14 Do Main Draw Prep'!$A$7:$V$39,8))</f>
        <v>Alessandro</v>
      </c>
      <c r="G24" s="220"/>
      <c r="H24" s="219" t="str">
        <f>IF($D23="","",VLOOKUP($D23,'[1]B14 Do Main Draw Prep'!$A$7:$V$39,9))</f>
        <v>ITA</v>
      </c>
      <c r="I24" s="203"/>
      <c r="J24" s="204">
        <f>IF(I24="a",E23,IF(I24="b",E25,""))</f>
      </c>
      <c r="K24" s="200"/>
      <c r="L24" s="199"/>
      <c r="M24" s="212"/>
      <c r="N24" s="199"/>
      <c r="O24" s="212"/>
      <c r="P24" s="199"/>
      <c r="Q24" s="45"/>
      <c r="R24" s="48"/>
    </row>
    <row r="25" spans="1:18" s="49" customFormat="1" ht="9" customHeight="1">
      <c r="A25" s="202"/>
      <c r="B25" s="52"/>
      <c r="C25" s="52"/>
      <c r="D25" s="52"/>
      <c r="E25" s="199"/>
      <c r="F25" s="199"/>
      <c r="G25" s="193"/>
      <c r="H25" s="199"/>
      <c r="I25" s="205"/>
      <c r="J25" s="206" t="str">
        <f>UPPER(IF(OR(I26="a",I26="as"),E23,IF(OR(I26="b",I26="bs"),E27,)))</f>
        <v>MARANGONI</v>
      </c>
      <c r="K25" s="207"/>
      <c r="L25" s="199"/>
      <c r="M25" s="212"/>
      <c r="N25" s="199"/>
      <c r="O25" s="212"/>
      <c r="P25" s="199"/>
      <c r="Q25" s="45"/>
      <c r="R25" s="48"/>
    </row>
    <row r="26" spans="1:18" s="49" customFormat="1" ht="9" customHeight="1">
      <c r="A26" s="202"/>
      <c r="B26" s="52"/>
      <c r="C26" s="52"/>
      <c r="D26" s="52"/>
      <c r="E26" s="199"/>
      <c r="F26" s="199"/>
      <c r="G26" s="193"/>
      <c r="H26" s="54" t="s">
        <v>16</v>
      </c>
      <c r="I26" s="62" t="s">
        <v>18</v>
      </c>
      <c r="J26" s="208" t="str">
        <f>UPPER(IF(OR(I26="a",I26="as"),E24,IF(OR(I26="b",I26="bs"),E28,)))</f>
        <v>GIULIATO</v>
      </c>
      <c r="K26" s="209"/>
      <c r="L26" s="199"/>
      <c r="M26" s="212"/>
      <c r="N26" s="199"/>
      <c r="O26" s="212"/>
      <c r="P26" s="199"/>
      <c r="Q26" s="45"/>
      <c r="R26" s="48"/>
    </row>
    <row r="27" spans="1:18" s="49" customFormat="1" ht="9" customHeight="1">
      <c r="A27" s="202">
        <v>6</v>
      </c>
      <c r="B27" s="39">
        <f>IF($D27="","",VLOOKUP($D27,'[1]B14 Do Main Draw Prep'!$A$7:$V$39,20))</f>
        <v>0</v>
      </c>
      <c r="C27" s="39">
        <f>IF($D27="","",VLOOKUP($D27,'[1]B14 Do Main Draw Prep'!$A$7:$V$39,21))</f>
        <v>0</v>
      </c>
      <c r="D27" s="40">
        <v>21</v>
      </c>
      <c r="E27" s="39" t="str">
        <f>UPPER(IF($D27="","",VLOOKUP($D27,'[1]B14 Do Main Draw Prep'!$A$7:$V$39,2)))</f>
        <v>BYE</v>
      </c>
      <c r="F27" s="39">
        <f>IF($D27="","",VLOOKUP($D27,'[1]B14 Do Main Draw Prep'!$A$7:$V$39,3))</f>
        <v>0</v>
      </c>
      <c r="G27" s="210"/>
      <c r="H27" s="39">
        <f>IF($D27="","",VLOOKUP($D27,'[1]B14 Do Main Draw Prep'!$A$7:$V$39,4))</f>
        <v>0</v>
      </c>
      <c r="I27" s="211"/>
      <c r="J27" s="199"/>
      <c r="K27" s="212"/>
      <c r="L27" s="213"/>
      <c r="M27" s="217"/>
      <c r="N27" s="199"/>
      <c r="O27" s="212"/>
      <c r="P27" s="199"/>
      <c r="Q27" s="45"/>
      <c r="R27" s="48"/>
    </row>
    <row r="28" spans="1:18" s="49" customFormat="1" ht="9" customHeight="1">
      <c r="A28" s="202"/>
      <c r="B28" s="52"/>
      <c r="C28" s="52"/>
      <c r="D28" s="52"/>
      <c r="E28" s="39" t="str">
        <f>UPPER(IF($D27="","",VLOOKUP($D27,'[1]B14 Do Main Draw Prep'!$A$7:$V$39,7)))</f>
        <v>BYE</v>
      </c>
      <c r="F28" s="39">
        <f>IF($D27="","",VLOOKUP($D27,'[1]B14 Do Main Draw Prep'!$A$7:$V$39,8))</f>
        <v>0</v>
      </c>
      <c r="G28" s="210"/>
      <c r="H28" s="39">
        <f>IF($D27="","",VLOOKUP($D27,'[1]B14 Do Main Draw Prep'!$A$7:$V$39,9))</f>
        <v>0</v>
      </c>
      <c r="I28" s="203"/>
      <c r="J28" s="199"/>
      <c r="K28" s="212"/>
      <c r="L28" s="214"/>
      <c r="M28" s="218"/>
      <c r="N28" s="199"/>
      <c r="O28" s="212"/>
      <c r="P28" s="199"/>
      <c r="Q28" s="45"/>
      <c r="R28" s="48"/>
    </row>
    <row r="29" spans="1:18" s="49" customFormat="1" ht="9" customHeight="1">
      <c r="A29" s="202"/>
      <c r="B29" s="52"/>
      <c r="C29" s="52"/>
      <c r="D29" s="60"/>
      <c r="E29" s="199"/>
      <c r="F29" s="199"/>
      <c r="G29" s="193"/>
      <c r="H29" s="199"/>
      <c r="I29" s="216"/>
      <c r="J29" s="199"/>
      <c r="K29" s="205"/>
      <c r="L29" s="206" t="str">
        <f>UPPER(IF(OR(K30="a",K30="as"),J25,IF(OR(K30="b",K30="bs"),J33,)))</f>
        <v>BOUDA</v>
      </c>
      <c r="M29" s="212"/>
      <c r="N29" s="199"/>
      <c r="O29" s="212"/>
      <c r="P29" s="199"/>
      <c r="Q29" s="45"/>
      <c r="R29" s="48"/>
    </row>
    <row r="30" spans="1:18" s="49" customFormat="1" ht="9" customHeight="1">
      <c r="A30" s="202"/>
      <c r="B30" s="52"/>
      <c r="C30" s="52"/>
      <c r="D30" s="60"/>
      <c r="E30" s="199"/>
      <c r="F30" s="199"/>
      <c r="G30" s="193"/>
      <c r="H30" s="199"/>
      <c r="I30" s="216"/>
      <c r="J30" s="54" t="s">
        <v>16</v>
      </c>
      <c r="K30" s="62" t="s">
        <v>78</v>
      </c>
      <c r="L30" s="208" t="str">
        <f>UPPER(IF(OR(K30="a",K30="as"),J26,IF(OR(K30="b",K30="bs"),J34,)))</f>
        <v>ŠTAUBERT</v>
      </c>
      <c r="M30" s="203"/>
      <c r="N30" s="199"/>
      <c r="O30" s="212"/>
      <c r="P30" s="199"/>
      <c r="Q30" s="45"/>
      <c r="R30" s="48"/>
    </row>
    <row r="31" spans="1:18" s="49" customFormat="1" ht="9" customHeight="1">
      <c r="A31" s="202">
        <v>7</v>
      </c>
      <c r="B31" s="39">
        <f>IF($D31="","",VLOOKUP($D31,'[1]B14 Do Main Draw Prep'!$A$7:$V$39,20))</f>
        <v>0</v>
      </c>
      <c r="C31" s="39">
        <f>IF($D31="","",VLOOKUP($D31,'[1]B14 Do Main Draw Prep'!$A$7:$V$39,21))</f>
        <v>0</v>
      </c>
      <c r="D31" s="40">
        <v>21</v>
      </c>
      <c r="E31" s="39" t="str">
        <f>UPPER(IF($D31="","",VLOOKUP($D31,'[1]B14 Do Main Draw Prep'!$A$7:$V$39,2)))</f>
        <v>BYE</v>
      </c>
      <c r="F31" s="39">
        <f>IF($D31="","",VLOOKUP($D31,'[1]B14 Do Main Draw Prep'!$A$7:$V$39,3))</f>
        <v>0</v>
      </c>
      <c r="G31" s="210"/>
      <c r="H31" s="39">
        <f>IF($D31="","",VLOOKUP($D31,'[1]B14 Do Main Draw Prep'!$A$7:$V$39,4))</f>
        <v>0</v>
      </c>
      <c r="I31" s="198"/>
      <c r="J31" s="199"/>
      <c r="K31" s="212"/>
      <c r="L31" s="199" t="s">
        <v>66</v>
      </c>
      <c r="M31" s="200"/>
      <c r="N31" s="213"/>
      <c r="O31" s="212"/>
      <c r="P31" s="199"/>
      <c r="Q31" s="45"/>
      <c r="R31" s="48"/>
    </row>
    <row r="32" spans="1:18" s="49" customFormat="1" ht="9" customHeight="1">
      <c r="A32" s="202"/>
      <c r="B32" s="52"/>
      <c r="C32" s="52"/>
      <c r="D32" s="52"/>
      <c r="E32" s="39" t="str">
        <f>UPPER(IF($D31="","",VLOOKUP($D31,'[1]B14 Do Main Draw Prep'!$A$7:$V$39,7)))</f>
        <v>BYE</v>
      </c>
      <c r="F32" s="39">
        <f>IF($D31="","",VLOOKUP($D31,'[1]B14 Do Main Draw Prep'!$A$7:$V$39,8))</f>
        <v>0</v>
      </c>
      <c r="G32" s="210"/>
      <c r="H32" s="39">
        <f>IF($D31="","",VLOOKUP($D31,'[1]B14 Do Main Draw Prep'!$A$7:$V$39,9))</f>
        <v>0</v>
      </c>
      <c r="I32" s="203"/>
      <c r="J32" s="204">
        <f>IF(I32="a",E31,IF(I32="b",E33,""))</f>
      </c>
      <c r="K32" s="212"/>
      <c r="L32" s="199"/>
      <c r="M32" s="200"/>
      <c r="N32" s="199"/>
      <c r="O32" s="212"/>
      <c r="P32" s="199"/>
      <c r="Q32" s="45"/>
      <c r="R32" s="48"/>
    </row>
    <row r="33" spans="1:18" s="49" customFormat="1" ht="9" customHeight="1">
      <c r="A33" s="202"/>
      <c r="B33" s="52"/>
      <c r="C33" s="52"/>
      <c r="D33" s="60"/>
      <c r="E33" s="199"/>
      <c r="F33" s="199"/>
      <c r="G33" s="193"/>
      <c r="H33" s="199"/>
      <c r="I33" s="205"/>
      <c r="J33" s="206" t="str">
        <f>UPPER(IF(OR(I34="a",I34="as"),E31,IF(OR(I34="b",I34="bs"),E35,)))</f>
        <v>BOUDA</v>
      </c>
      <c r="K33" s="217"/>
      <c r="L33" s="199"/>
      <c r="M33" s="200"/>
      <c r="N33" s="199"/>
      <c r="O33" s="212"/>
      <c r="P33" s="199"/>
      <c r="Q33" s="45"/>
      <c r="R33" s="48"/>
    </row>
    <row r="34" spans="1:18" s="49" customFormat="1" ht="9" customHeight="1">
      <c r="A34" s="202"/>
      <c r="B34" s="52"/>
      <c r="C34" s="52"/>
      <c r="D34" s="60"/>
      <c r="E34" s="199"/>
      <c r="F34" s="199"/>
      <c r="G34" s="193"/>
      <c r="H34" s="54" t="s">
        <v>16</v>
      </c>
      <c r="I34" s="62" t="s">
        <v>78</v>
      </c>
      <c r="J34" s="208" t="str">
        <f>UPPER(IF(OR(I34="a",I34="as"),E32,IF(OR(I34="b",I34="bs"),E36,)))</f>
        <v>ŠTAUBERT</v>
      </c>
      <c r="K34" s="203"/>
      <c r="L34" s="199"/>
      <c r="M34" s="200"/>
      <c r="N34" s="199"/>
      <c r="O34" s="212"/>
      <c r="P34" s="199"/>
      <c r="Q34" s="45"/>
      <c r="R34" s="48"/>
    </row>
    <row r="35" spans="1:18" s="49" customFormat="1" ht="9" customHeight="1">
      <c r="A35" s="196">
        <v>8</v>
      </c>
      <c r="B35" s="39">
        <f>IF($D35="","",VLOOKUP($D35,'[1]B14 Do Main Draw Prep'!$A$7:$V$39,20))</f>
        <v>0</v>
      </c>
      <c r="C35" s="39">
        <f>IF($D35="","",VLOOKUP($D35,'[1]B14 Do Main Draw Prep'!$A$7:$V$39,21))</f>
        <v>637</v>
      </c>
      <c r="D35" s="40">
        <v>8</v>
      </c>
      <c r="E35" s="41" t="str">
        <f>UPPER(IF($D35="","",VLOOKUP($D35,'[1]B14 Do Main Draw Prep'!$A$7:$V$39,2)))</f>
        <v>BOUDA</v>
      </c>
      <c r="F35" s="41" t="str">
        <f>IF($D35="","",VLOOKUP($D35,'[1]B14 Do Main Draw Prep'!$A$7:$V$39,3))</f>
        <v>Daniel</v>
      </c>
      <c r="G35" s="197"/>
      <c r="H35" s="41" t="str">
        <f>IF($D35="","",VLOOKUP($D35,'[1]B14 Do Main Draw Prep'!$A$7:$V$39,4))</f>
        <v>CZE</v>
      </c>
      <c r="I35" s="211"/>
      <c r="J35" s="199"/>
      <c r="K35" s="200"/>
      <c r="L35" s="213"/>
      <c r="M35" s="207"/>
      <c r="N35" s="199"/>
      <c r="O35" s="212"/>
      <c r="P35" s="199"/>
      <c r="Q35" s="45"/>
      <c r="R35" s="48"/>
    </row>
    <row r="36" spans="1:18" s="49" customFormat="1" ht="9" customHeight="1">
      <c r="A36" s="202"/>
      <c r="B36" s="52"/>
      <c r="C36" s="52"/>
      <c r="D36" s="52"/>
      <c r="E36" s="41" t="str">
        <f>UPPER(IF($D35="","",VLOOKUP($D35,'[1]B14 Do Main Draw Prep'!$A$7:$V$39,7)))</f>
        <v>ŠTAUBERT</v>
      </c>
      <c r="F36" s="41" t="str">
        <f>IF($D35="","",VLOOKUP($D35,'[1]B14 Do Main Draw Prep'!$A$7:$V$39,8))</f>
        <v>Pavel</v>
      </c>
      <c r="G36" s="197"/>
      <c r="H36" s="41" t="str">
        <f>IF($D35="","",VLOOKUP($D35,'[1]B14 Do Main Draw Prep'!$A$7:$V$39,9))</f>
        <v>CZE</v>
      </c>
      <c r="I36" s="203"/>
      <c r="J36" s="199"/>
      <c r="K36" s="200"/>
      <c r="L36" s="214"/>
      <c r="M36" s="215"/>
      <c r="N36" s="199"/>
      <c r="O36" s="212"/>
      <c r="P36" s="199"/>
      <c r="Q36" s="45"/>
      <c r="R36" s="48"/>
    </row>
    <row r="37" spans="1:18" s="49" customFormat="1" ht="9" customHeight="1">
      <c r="A37" s="202"/>
      <c r="B37" s="52"/>
      <c r="C37" s="52"/>
      <c r="D37" s="60"/>
      <c r="E37" s="199"/>
      <c r="F37" s="199"/>
      <c r="G37" s="193"/>
      <c r="H37" s="199"/>
      <c r="I37" s="216"/>
      <c r="J37" s="199"/>
      <c r="K37" s="200"/>
      <c r="L37" s="199"/>
      <c r="M37" s="200"/>
      <c r="N37" s="200"/>
      <c r="O37" s="205"/>
      <c r="P37" s="206" t="str">
        <f>UPPER(IF(OR(O38="a",O38="as"),N21,IF(OR(O38="b",O38="bs"),N53,)))</f>
        <v>NAGY</v>
      </c>
      <c r="Q37" s="221"/>
      <c r="R37" s="48"/>
    </row>
    <row r="38" spans="1:18" s="49" customFormat="1" ht="9" customHeight="1">
      <c r="A38" s="202"/>
      <c r="B38" s="52"/>
      <c r="C38" s="52"/>
      <c r="D38" s="60"/>
      <c r="E38" s="199"/>
      <c r="F38" s="199"/>
      <c r="G38" s="193"/>
      <c r="H38" s="199"/>
      <c r="I38" s="216"/>
      <c r="J38" s="199"/>
      <c r="K38" s="200"/>
      <c r="L38" s="199"/>
      <c r="M38" s="200"/>
      <c r="N38" s="54" t="s">
        <v>16</v>
      </c>
      <c r="O38" s="62" t="s">
        <v>78</v>
      </c>
      <c r="P38" s="208" t="str">
        <f>UPPER(IF(OR(O38="a",O38="as"),N22,IF(OR(O38="b",O38="bs"),N54,)))</f>
        <v>TEKAVEC</v>
      </c>
      <c r="Q38" s="222"/>
      <c r="R38" s="48"/>
    </row>
    <row r="39" spans="1:18" s="49" customFormat="1" ht="9" customHeight="1">
      <c r="A39" s="196">
        <v>9</v>
      </c>
      <c r="B39" s="39">
        <f>IF($D39="","",VLOOKUP($D39,'[1]B14 Do Main Draw Prep'!$A$7:$V$39,20))</f>
        <v>0</v>
      </c>
      <c r="C39" s="39">
        <f>IF($D39="","",VLOOKUP($D39,'[1]B14 Do Main Draw Prep'!$A$7:$V$39,21))</f>
        <v>314</v>
      </c>
      <c r="D39" s="40">
        <v>4</v>
      </c>
      <c r="E39" s="41" t="str">
        <f>UPPER(IF($D39="","",VLOOKUP($D39,'[1]B14 Do Main Draw Prep'!$A$7:$V$39,2)))</f>
        <v>NAGY</v>
      </c>
      <c r="F39" s="41" t="str">
        <f>IF($D39="","",VLOOKUP($D39,'[1]B14 Do Main Draw Prep'!$A$7:$V$39,3))</f>
        <v>Oliver</v>
      </c>
      <c r="G39" s="197"/>
      <c r="H39" s="41" t="str">
        <f>IF($D39="","",VLOOKUP($D39,'[1]B14 Do Main Draw Prep'!$A$7:$V$39,4))</f>
        <v>SVK</v>
      </c>
      <c r="I39" s="198"/>
      <c r="J39" s="199"/>
      <c r="K39" s="200"/>
      <c r="L39" s="199"/>
      <c r="M39" s="200"/>
      <c r="N39" s="199"/>
      <c r="O39" s="212"/>
      <c r="P39" s="213" t="s">
        <v>210</v>
      </c>
      <c r="Q39" s="45"/>
      <c r="R39" s="48"/>
    </row>
    <row r="40" spans="1:18" s="49" customFormat="1" ht="9" customHeight="1">
      <c r="A40" s="202"/>
      <c r="B40" s="52"/>
      <c r="C40" s="52"/>
      <c r="D40" s="52"/>
      <c r="E40" s="41" t="str">
        <f>UPPER(IF($D39="","",VLOOKUP($D39,'[1]B14 Do Main Draw Prep'!$A$7:$V$39,7)))</f>
        <v>TEKAVEC</v>
      </c>
      <c r="F40" s="41" t="str">
        <f>IF($D39="","",VLOOKUP($D39,'[1]B14 Do Main Draw Prep'!$A$7:$V$39,8))</f>
        <v>Maks</v>
      </c>
      <c r="G40" s="197"/>
      <c r="H40" s="41" t="str">
        <f>IF($D39="","",VLOOKUP($D39,'[1]B14 Do Main Draw Prep'!$A$7:$V$39,9))</f>
        <v>SLO</v>
      </c>
      <c r="I40" s="203"/>
      <c r="J40" s="204">
        <f>IF(I40="a",E39,IF(I40="b",E41,""))</f>
      </c>
      <c r="K40" s="200"/>
      <c r="L40" s="199"/>
      <c r="M40" s="200"/>
      <c r="N40" s="199"/>
      <c r="O40" s="212"/>
      <c r="P40" s="214"/>
      <c r="Q40" s="223"/>
      <c r="R40" s="48"/>
    </row>
    <row r="41" spans="1:18" s="49" customFormat="1" ht="9" customHeight="1">
      <c r="A41" s="202"/>
      <c r="B41" s="52"/>
      <c r="C41" s="52"/>
      <c r="D41" s="60"/>
      <c r="E41" s="199"/>
      <c r="F41" s="199"/>
      <c r="G41" s="193"/>
      <c r="H41" s="199"/>
      <c r="I41" s="205"/>
      <c r="J41" s="206" t="str">
        <f>UPPER(IF(OR(I42="a",I42="as"),E39,IF(OR(I42="b",I42="bs"),E43,)))</f>
        <v>NAGY</v>
      </c>
      <c r="K41" s="207"/>
      <c r="L41" s="199"/>
      <c r="M41" s="200"/>
      <c r="N41" s="199"/>
      <c r="O41" s="212"/>
      <c r="P41" s="199"/>
      <c r="Q41" s="45"/>
      <c r="R41" s="48"/>
    </row>
    <row r="42" spans="1:18" s="49" customFormat="1" ht="9" customHeight="1">
      <c r="A42" s="202"/>
      <c r="B42" s="52"/>
      <c r="C42" s="52"/>
      <c r="D42" s="60"/>
      <c r="E42" s="199"/>
      <c r="F42" s="199"/>
      <c r="G42" s="193"/>
      <c r="H42" s="54" t="s">
        <v>16</v>
      </c>
      <c r="I42" s="62" t="s">
        <v>17</v>
      </c>
      <c r="J42" s="208" t="str">
        <f>UPPER(IF(OR(I42="a",I42="as"),E40,IF(OR(I42="b",I42="bs"),E44,)))</f>
        <v>TEKAVEC</v>
      </c>
      <c r="K42" s="209"/>
      <c r="L42" s="199"/>
      <c r="M42" s="200"/>
      <c r="N42" s="199"/>
      <c r="O42" s="212"/>
      <c r="P42" s="199"/>
      <c r="Q42" s="45"/>
      <c r="R42" s="48"/>
    </row>
    <row r="43" spans="1:18" s="49" customFormat="1" ht="9" customHeight="1">
      <c r="A43" s="202">
        <v>10</v>
      </c>
      <c r="B43" s="39">
        <f>IF($D43="","",VLOOKUP($D43,'[1]B14 Do Main Draw Prep'!$A$7:$V$39,20))</f>
        <v>0</v>
      </c>
      <c r="C43" s="39">
        <f>IF($D43="","",VLOOKUP($D43,'[1]B14 Do Main Draw Prep'!$A$7:$V$39,21))</f>
        <v>0</v>
      </c>
      <c r="D43" s="40">
        <v>21</v>
      </c>
      <c r="E43" s="39" t="str">
        <f>UPPER(IF($D43="","",VLOOKUP($D43,'[1]B14 Do Main Draw Prep'!$A$7:$V$39,2)))</f>
        <v>BYE</v>
      </c>
      <c r="F43" s="39">
        <f>IF($D43="","",VLOOKUP($D43,'[1]B14 Do Main Draw Prep'!$A$7:$V$39,3))</f>
        <v>0</v>
      </c>
      <c r="G43" s="210"/>
      <c r="H43" s="39">
        <f>IF($D43="","",VLOOKUP($D43,'[1]B14 Do Main Draw Prep'!$A$7:$V$39,4))</f>
        <v>0</v>
      </c>
      <c r="I43" s="211"/>
      <c r="J43" s="199"/>
      <c r="K43" s="212"/>
      <c r="L43" s="213"/>
      <c r="M43" s="207"/>
      <c r="N43" s="199"/>
      <c r="O43" s="212"/>
      <c r="P43" s="199"/>
      <c r="Q43" s="45"/>
      <c r="R43" s="48"/>
    </row>
    <row r="44" spans="1:18" s="49" customFormat="1" ht="9" customHeight="1">
      <c r="A44" s="202"/>
      <c r="B44" s="52"/>
      <c r="C44" s="52"/>
      <c r="D44" s="52"/>
      <c r="E44" s="39" t="str">
        <f>UPPER(IF($D43="","",VLOOKUP($D43,'[1]B14 Do Main Draw Prep'!$A$7:$V$39,7)))</f>
        <v>BYE</v>
      </c>
      <c r="F44" s="39">
        <f>IF($D43="","",VLOOKUP($D43,'[1]B14 Do Main Draw Prep'!$A$7:$V$39,8))</f>
        <v>0</v>
      </c>
      <c r="G44" s="210"/>
      <c r="H44" s="39">
        <f>IF($D43="","",VLOOKUP($D43,'[1]B14 Do Main Draw Prep'!$A$7:$V$39,9))</f>
        <v>0</v>
      </c>
      <c r="I44" s="203"/>
      <c r="J44" s="199"/>
      <c r="K44" s="212"/>
      <c r="L44" s="214"/>
      <c r="M44" s="215"/>
      <c r="N44" s="199"/>
      <c r="O44" s="212"/>
      <c r="P44" s="199"/>
      <c r="Q44" s="45"/>
      <c r="R44" s="48"/>
    </row>
    <row r="45" spans="1:18" s="49" customFormat="1" ht="9" customHeight="1">
      <c r="A45" s="202"/>
      <c r="B45" s="52"/>
      <c r="C45" s="52"/>
      <c r="D45" s="60"/>
      <c r="E45" s="199"/>
      <c r="F45" s="199"/>
      <c r="G45" s="193"/>
      <c r="H45" s="199"/>
      <c r="I45" s="216"/>
      <c r="J45" s="199"/>
      <c r="K45" s="205"/>
      <c r="L45" s="206" t="str">
        <f>UPPER(IF(OR(K46="a",K46="as"),J41,IF(OR(K46="b",K46="bs"),J49,)))</f>
        <v>NAGY</v>
      </c>
      <c r="M45" s="200"/>
      <c r="N45" s="199"/>
      <c r="O45" s="212"/>
      <c r="P45" s="199"/>
      <c r="Q45" s="45"/>
      <c r="R45" s="48"/>
    </row>
    <row r="46" spans="1:18" s="49" customFormat="1" ht="9" customHeight="1">
      <c r="A46" s="202"/>
      <c r="B46" s="52"/>
      <c r="C46" s="52"/>
      <c r="D46" s="60"/>
      <c r="E46" s="199"/>
      <c r="F46" s="199"/>
      <c r="G46" s="193"/>
      <c r="H46" s="199"/>
      <c r="I46" s="216"/>
      <c r="J46" s="54" t="s">
        <v>16</v>
      </c>
      <c r="K46" s="62" t="s">
        <v>17</v>
      </c>
      <c r="L46" s="208" t="str">
        <f>UPPER(IF(OR(K46="a",K46="as"),J42,IF(OR(K46="b",K46="bs"),J50,)))</f>
        <v>TEKAVEC</v>
      </c>
      <c r="M46" s="209"/>
      <c r="N46" s="199"/>
      <c r="O46" s="212"/>
      <c r="P46" s="199"/>
      <c r="Q46" s="45"/>
      <c r="R46" s="48"/>
    </row>
    <row r="47" spans="1:18" s="49" customFormat="1" ht="9" customHeight="1">
      <c r="A47" s="202">
        <v>11</v>
      </c>
      <c r="B47" s="39">
        <f>IF($D47="","",VLOOKUP($D47,'[1]B14 Do Main Draw Prep'!$A$7:$V$39,20))</f>
        <v>0</v>
      </c>
      <c r="C47" s="39">
        <f>IF($D47="","",VLOOKUP($D47,'[1]B14 Do Main Draw Prep'!$A$7:$V$39,21))</f>
        <v>0</v>
      </c>
      <c r="D47" s="40">
        <v>12</v>
      </c>
      <c r="E47" s="39" t="str">
        <f>UPPER(IF($D47="","",VLOOKUP($D47,'[1]B14 Do Main Draw Prep'!$A$7:$V$39,2)))</f>
        <v>GENGEL</v>
      </c>
      <c r="F47" s="39" t="str">
        <f>IF($D47="","",VLOOKUP($D47,'[1]B14 Do Main Draw Prep'!$A$7:$V$39,3))</f>
        <v>Marek</v>
      </c>
      <c r="G47" s="210"/>
      <c r="H47" s="39" t="str">
        <f>IF($D47="","",VLOOKUP($D47,'[1]B14 Do Main Draw Prep'!$A$7:$V$39,4))</f>
        <v>CZE</v>
      </c>
      <c r="I47" s="198"/>
      <c r="J47" s="199"/>
      <c r="K47" s="212"/>
      <c r="L47" s="199" t="s">
        <v>57</v>
      </c>
      <c r="M47" s="212"/>
      <c r="N47" s="213"/>
      <c r="O47" s="212"/>
      <c r="P47" s="199"/>
      <c r="Q47" s="45"/>
      <c r="R47" s="48"/>
    </row>
    <row r="48" spans="1:18" s="49" customFormat="1" ht="9" customHeight="1">
      <c r="A48" s="202"/>
      <c r="B48" s="52"/>
      <c r="C48" s="52"/>
      <c r="D48" s="52"/>
      <c r="E48" s="39" t="str">
        <f>UPPER(IF($D47="","",VLOOKUP($D47,'[1]B14 Do Main Draw Prep'!$A$7:$V$39,7)))</f>
        <v>KISS</v>
      </c>
      <c r="F48" s="39" t="str">
        <f>IF($D47="","",VLOOKUP($D47,'[1]B14 Do Main Draw Prep'!$A$7:$V$39,8))</f>
        <v>David</v>
      </c>
      <c r="G48" s="210"/>
      <c r="H48" s="39" t="str">
        <f>IF($D47="","",VLOOKUP($D47,'[1]B14 Do Main Draw Prep'!$A$7:$V$39,9))</f>
        <v>CZE</v>
      </c>
      <c r="I48" s="203"/>
      <c r="J48" s="204">
        <f>IF(I48="a",E47,IF(I48="b",E49,""))</f>
      </c>
      <c r="K48" s="212"/>
      <c r="L48" s="199"/>
      <c r="M48" s="212"/>
      <c r="N48" s="199"/>
      <c r="O48" s="212"/>
      <c r="P48" s="199"/>
      <c r="Q48" s="45"/>
      <c r="R48" s="48"/>
    </row>
    <row r="49" spans="1:18" s="49" customFormat="1" ht="9" customHeight="1">
      <c r="A49" s="202"/>
      <c r="B49" s="52"/>
      <c r="C49" s="52"/>
      <c r="D49" s="52"/>
      <c r="E49" s="199"/>
      <c r="F49" s="199"/>
      <c r="G49" s="193"/>
      <c r="H49" s="199"/>
      <c r="I49" s="205"/>
      <c r="J49" s="206" t="str">
        <f>UPPER(IF(OR(I50="a",I50="as"),E47,IF(OR(I50="b",I50="bs"),E51,)))</f>
        <v>GENGEL</v>
      </c>
      <c r="K49" s="217"/>
      <c r="L49" s="199"/>
      <c r="M49" s="212"/>
      <c r="N49" s="199"/>
      <c r="O49" s="212"/>
      <c r="P49" s="199"/>
      <c r="Q49" s="45"/>
      <c r="R49" s="48"/>
    </row>
    <row r="50" spans="1:18" s="49" customFormat="1" ht="9" customHeight="1">
      <c r="A50" s="202"/>
      <c r="B50" s="52"/>
      <c r="C50" s="52"/>
      <c r="D50" s="52"/>
      <c r="E50" s="199"/>
      <c r="F50" s="199"/>
      <c r="G50" s="193"/>
      <c r="H50" s="54" t="s">
        <v>16</v>
      </c>
      <c r="I50" s="62" t="s">
        <v>18</v>
      </c>
      <c r="J50" s="208" t="str">
        <f>UPPER(IF(OR(I50="a",I50="as"),E48,IF(OR(I50="b",I50="bs"),E52,)))</f>
        <v>KISS</v>
      </c>
      <c r="K50" s="203"/>
      <c r="L50" s="199"/>
      <c r="M50" s="212"/>
      <c r="N50" s="199"/>
      <c r="O50" s="212"/>
      <c r="P50" s="199"/>
      <c r="Q50" s="45"/>
      <c r="R50" s="48"/>
    </row>
    <row r="51" spans="1:18" s="49" customFormat="1" ht="9" customHeight="1">
      <c r="A51" s="202">
        <v>12</v>
      </c>
      <c r="B51" s="39">
        <f>IF($D51="","",VLOOKUP($D51,'[1]B14 Do Main Draw Prep'!$A$7:$V$39,20))</f>
        <v>0</v>
      </c>
      <c r="C51" s="39">
        <f>IF($D51="","",VLOOKUP($D51,'[1]B14 Do Main Draw Prep'!$A$7:$V$39,21))</f>
        <v>0</v>
      </c>
      <c r="D51" s="40">
        <v>15</v>
      </c>
      <c r="E51" s="39" t="str">
        <f>UPPER(IF($D51="","",VLOOKUP($D51,'[1]B14 Do Main Draw Prep'!$A$7:$V$39,2)))</f>
        <v>ARAVIS</v>
      </c>
      <c r="F51" s="39" t="str">
        <f>IF($D51="","",VLOOKUP($D51,'[1]B14 Do Main Draw Prep'!$A$7:$V$39,3))</f>
        <v>Andreas</v>
      </c>
      <c r="G51" s="210"/>
      <c r="H51" s="39" t="str">
        <f>IF($D51="","",VLOOKUP($D51,'[1]B14 Do Main Draw Prep'!$A$7:$V$39,4))</f>
        <v>CYP</v>
      </c>
      <c r="I51" s="211"/>
      <c r="J51" s="199" t="s">
        <v>197</v>
      </c>
      <c r="K51" s="200"/>
      <c r="L51" s="213"/>
      <c r="M51" s="217"/>
      <c r="N51" s="199"/>
      <c r="O51" s="212"/>
      <c r="P51" s="199"/>
      <c r="Q51" s="45"/>
      <c r="R51" s="48"/>
    </row>
    <row r="52" spans="1:18" s="49" customFormat="1" ht="9" customHeight="1">
      <c r="A52" s="202"/>
      <c r="B52" s="52"/>
      <c r="C52" s="52"/>
      <c r="D52" s="52"/>
      <c r="E52" s="219" t="str">
        <f>UPPER(IF($D51="","",VLOOKUP($D51,'[1]B14 Do Main Draw Prep'!$A$7:$V$39,7)))</f>
        <v>SLEZÁK</v>
      </c>
      <c r="F52" s="219" t="str">
        <f>IF($D51="","",VLOOKUP($D51,'[1]B14 Do Main Draw Prep'!$A$7:$V$39,8))</f>
        <v>Václav</v>
      </c>
      <c r="G52" s="220"/>
      <c r="H52" s="219" t="str">
        <f>IF($D51="","",VLOOKUP($D51,'[1]B14 Do Main Draw Prep'!$A$7:$V$39,9))</f>
        <v>CZE</v>
      </c>
      <c r="I52" s="203"/>
      <c r="J52" s="199"/>
      <c r="K52" s="200"/>
      <c r="L52" s="214"/>
      <c r="M52" s="218"/>
      <c r="N52" s="199"/>
      <c r="O52" s="212"/>
      <c r="P52" s="199"/>
      <c r="Q52" s="45"/>
      <c r="R52" s="48"/>
    </row>
    <row r="53" spans="1:18" s="49" customFormat="1" ht="9" customHeight="1">
      <c r="A53" s="202"/>
      <c r="B53" s="52"/>
      <c r="C53" s="52"/>
      <c r="D53" s="52"/>
      <c r="E53" s="199"/>
      <c r="F53" s="199"/>
      <c r="G53" s="193"/>
      <c r="H53" s="199"/>
      <c r="I53" s="216"/>
      <c r="J53" s="199"/>
      <c r="K53" s="200"/>
      <c r="L53" s="199"/>
      <c r="M53" s="205"/>
      <c r="N53" s="206" t="str">
        <f>UPPER(IF(OR(M54="a",M54="as"),L45,IF(OR(M54="b",M54="bs"),L61,)))</f>
        <v>NAGY</v>
      </c>
      <c r="O53" s="212"/>
      <c r="P53" s="199"/>
      <c r="Q53" s="45"/>
      <c r="R53" s="48"/>
    </row>
    <row r="54" spans="1:18" s="49" customFormat="1" ht="9" customHeight="1">
      <c r="A54" s="202"/>
      <c r="B54" s="52"/>
      <c r="C54" s="52"/>
      <c r="D54" s="52"/>
      <c r="E54" s="199"/>
      <c r="F54" s="199"/>
      <c r="G54" s="193"/>
      <c r="H54" s="199"/>
      <c r="I54" s="216"/>
      <c r="J54" s="199"/>
      <c r="K54" s="200"/>
      <c r="L54" s="54" t="s">
        <v>16</v>
      </c>
      <c r="M54" s="62" t="s">
        <v>17</v>
      </c>
      <c r="N54" s="208" t="str">
        <f>UPPER(IF(OR(M54="a",M54="as"),L46,IF(OR(M54="b",M54="bs"),L62,)))</f>
        <v>TEKAVEC</v>
      </c>
      <c r="O54" s="203"/>
      <c r="P54" s="199"/>
      <c r="Q54" s="45"/>
      <c r="R54" s="48"/>
    </row>
    <row r="55" spans="1:18" s="49" customFormat="1" ht="9" customHeight="1">
      <c r="A55" s="202">
        <v>13</v>
      </c>
      <c r="B55" s="39">
        <f>IF($D55="","",VLOOKUP($D55,'[1]B14 Do Main Draw Prep'!$A$7:$V$39,20))</f>
        <v>0</v>
      </c>
      <c r="C55" s="39">
        <f>IF($D55="","",VLOOKUP($D55,'[1]B14 Do Main Draw Prep'!$A$7:$V$39,21))</f>
        <v>0</v>
      </c>
      <c r="D55" s="40">
        <v>16</v>
      </c>
      <c r="E55" s="39" t="str">
        <f>UPPER(IF($D55="","",VLOOKUP($D55,'[1]B14 Do Main Draw Prep'!$A$7:$V$39,2)))</f>
        <v>KELLOVSKÝ</v>
      </c>
      <c r="F55" s="39" t="str">
        <f>IF($D55="","",VLOOKUP($D55,'[1]B14 Do Main Draw Prep'!$A$7:$V$39,3))</f>
        <v>Dominik</v>
      </c>
      <c r="G55" s="210"/>
      <c r="H55" s="39" t="str">
        <f>IF($D55="","",VLOOKUP($D55,'[1]B14 Do Main Draw Prep'!$A$7:$V$39,4))</f>
        <v>CZE</v>
      </c>
      <c r="I55" s="198"/>
      <c r="J55" s="199"/>
      <c r="K55" s="200"/>
      <c r="L55" s="199"/>
      <c r="M55" s="212"/>
      <c r="N55" s="199" t="s">
        <v>207</v>
      </c>
      <c r="O55" s="200"/>
      <c r="P55" s="199"/>
      <c r="Q55" s="45"/>
      <c r="R55" s="48"/>
    </row>
    <row r="56" spans="1:18" s="49" customFormat="1" ht="9" customHeight="1">
      <c r="A56" s="202"/>
      <c r="B56" s="52"/>
      <c r="C56" s="52"/>
      <c r="D56" s="52"/>
      <c r="E56" s="39" t="str">
        <f>UPPER(IF($D55="","",VLOOKUP($D55,'[1]B14 Do Main Draw Prep'!$A$7:$V$39,7)))</f>
        <v>ZAKIROV</v>
      </c>
      <c r="F56" s="39" t="str">
        <f>IF($D55="","",VLOOKUP($D55,'[1]B14 Do Main Draw Prep'!$A$7:$V$39,8))</f>
        <v>Dinar</v>
      </c>
      <c r="G56" s="210"/>
      <c r="H56" s="39" t="str">
        <f>IF($D55="","",VLOOKUP($D55,'[1]B14 Do Main Draw Prep'!$A$7:$V$39,9))</f>
        <v>RUS</v>
      </c>
      <c r="I56" s="203"/>
      <c r="J56" s="204">
        <f>IF(I56="a",E55,IF(I56="b",E57,""))</f>
      </c>
      <c r="K56" s="200"/>
      <c r="L56" s="199"/>
      <c r="M56" s="212"/>
      <c r="N56" s="199"/>
      <c r="O56" s="200"/>
      <c r="P56" s="199"/>
      <c r="Q56" s="45"/>
      <c r="R56" s="48"/>
    </row>
    <row r="57" spans="1:18" s="49" customFormat="1" ht="9" customHeight="1">
      <c r="A57" s="202"/>
      <c r="B57" s="52"/>
      <c r="C57" s="52"/>
      <c r="D57" s="60"/>
      <c r="E57" s="199"/>
      <c r="F57" s="199"/>
      <c r="G57" s="193"/>
      <c r="H57" s="199"/>
      <c r="I57" s="205"/>
      <c r="J57" s="206" t="str">
        <f>UPPER(IF(OR(I58="a",I58="as"),E55,IF(OR(I58="b",I58="bs"),E59,)))</f>
        <v>KELLOVSKÝ</v>
      </c>
      <c r="K57" s="207"/>
      <c r="L57" s="199"/>
      <c r="M57" s="212"/>
      <c r="N57" s="199"/>
      <c r="O57" s="200"/>
      <c r="P57" s="199"/>
      <c r="Q57" s="45"/>
      <c r="R57" s="48"/>
    </row>
    <row r="58" spans="1:18" s="49" customFormat="1" ht="9" customHeight="1">
      <c r="A58" s="202"/>
      <c r="B58" s="52"/>
      <c r="C58" s="52"/>
      <c r="D58" s="60"/>
      <c r="E58" s="199"/>
      <c r="F58" s="199"/>
      <c r="G58" s="193"/>
      <c r="H58" s="54" t="s">
        <v>16</v>
      </c>
      <c r="I58" s="62" t="s">
        <v>18</v>
      </c>
      <c r="J58" s="208" t="str">
        <f>UPPER(IF(OR(I58="a",I58="as"),E56,IF(OR(I58="b",I58="bs"),E60,)))</f>
        <v>ZAKIROV</v>
      </c>
      <c r="K58" s="209"/>
      <c r="L58" s="199"/>
      <c r="M58" s="212"/>
      <c r="N58" s="199"/>
      <c r="O58" s="200"/>
      <c r="P58" s="199"/>
      <c r="Q58" s="45"/>
      <c r="R58" s="48"/>
    </row>
    <row r="59" spans="1:18" s="49" customFormat="1" ht="9" customHeight="1">
      <c r="A59" s="202">
        <v>14</v>
      </c>
      <c r="B59" s="39">
        <f>IF($D59="","",VLOOKUP($D59,'[1]B14 Do Main Draw Prep'!$A$7:$V$39,20))</f>
        <v>0</v>
      </c>
      <c r="C59" s="39">
        <f>IF($D59="","",VLOOKUP($D59,'[1]B14 Do Main Draw Prep'!$A$7:$V$39,21))</f>
        <v>0</v>
      </c>
      <c r="D59" s="40">
        <v>21</v>
      </c>
      <c r="E59" s="39" t="str">
        <f>UPPER(IF($D59="","",VLOOKUP($D59,'[1]B14 Do Main Draw Prep'!$A$7:$V$39,2)))</f>
        <v>BYE</v>
      </c>
      <c r="F59" s="39">
        <f>IF($D59="","",VLOOKUP($D59,'[1]B14 Do Main Draw Prep'!$A$7:$V$39,3))</f>
        <v>0</v>
      </c>
      <c r="G59" s="210"/>
      <c r="H59" s="39">
        <f>IF($D59="","",VLOOKUP($D59,'[1]B14 Do Main Draw Prep'!$A$7:$V$39,4))</f>
        <v>0</v>
      </c>
      <c r="I59" s="211"/>
      <c r="J59" s="199"/>
      <c r="K59" s="212"/>
      <c r="L59" s="213"/>
      <c r="M59" s="217"/>
      <c r="N59" s="199"/>
      <c r="O59" s="200"/>
      <c r="P59" s="199"/>
      <c r="Q59" s="45"/>
      <c r="R59" s="48"/>
    </row>
    <row r="60" spans="1:18" s="49" customFormat="1" ht="9" customHeight="1">
      <c r="A60" s="202"/>
      <c r="B60" s="52"/>
      <c r="C60" s="52"/>
      <c r="D60" s="52"/>
      <c r="E60" s="39" t="str">
        <f>UPPER(IF($D59="","",VLOOKUP($D59,'[1]B14 Do Main Draw Prep'!$A$7:$V$39,7)))</f>
        <v>BYE</v>
      </c>
      <c r="F60" s="39">
        <f>IF($D59="","",VLOOKUP($D59,'[1]B14 Do Main Draw Prep'!$A$7:$V$39,8))</f>
        <v>0</v>
      </c>
      <c r="G60" s="210"/>
      <c r="H60" s="39">
        <f>IF($D59="","",VLOOKUP($D59,'[1]B14 Do Main Draw Prep'!$A$7:$V$39,9))</f>
        <v>0</v>
      </c>
      <c r="I60" s="203"/>
      <c r="J60" s="199"/>
      <c r="K60" s="212"/>
      <c r="L60" s="214"/>
      <c r="M60" s="218"/>
      <c r="N60" s="199"/>
      <c r="O60" s="200"/>
      <c r="P60" s="199"/>
      <c r="Q60" s="45"/>
      <c r="R60" s="48"/>
    </row>
    <row r="61" spans="1:18" s="49" customFormat="1" ht="9" customHeight="1">
      <c r="A61" s="202"/>
      <c r="B61" s="52"/>
      <c r="C61" s="52"/>
      <c r="D61" s="60"/>
      <c r="E61" s="199"/>
      <c r="F61" s="199"/>
      <c r="G61" s="193"/>
      <c r="H61" s="199"/>
      <c r="I61" s="216"/>
      <c r="J61" s="199"/>
      <c r="K61" s="205"/>
      <c r="L61" s="206" t="str">
        <f>UPPER(IF(OR(K62="a",K62="as"),J57,IF(OR(K62="b",K62="bs"),J65,)))</f>
        <v>KELLOVSKÝ</v>
      </c>
      <c r="M61" s="212"/>
      <c r="N61" s="199"/>
      <c r="O61" s="200"/>
      <c r="P61" s="199"/>
      <c r="Q61" s="45"/>
      <c r="R61" s="48"/>
    </row>
    <row r="62" spans="1:18" s="49" customFormat="1" ht="9" customHeight="1">
      <c r="A62" s="202"/>
      <c r="B62" s="52"/>
      <c r="C62" s="52"/>
      <c r="D62" s="60"/>
      <c r="E62" s="199"/>
      <c r="F62" s="199"/>
      <c r="G62" s="193"/>
      <c r="H62" s="199"/>
      <c r="I62" s="216"/>
      <c r="J62" s="54" t="s">
        <v>16</v>
      </c>
      <c r="K62" s="62" t="s">
        <v>18</v>
      </c>
      <c r="L62" s="208" t="str">
        <f>UPPER(IF(OR(K62="a",K62="as"),J58,IF(OR(K62="b",K62="bs"),J66,)))</f>
        <v>ZAKIROV</v>
      </c>
      <c r="M62" s="203"/>
      <c r="N62" s="199"/>
      <c r="O62" s="200"/>
      <c r="P62" s="199"/>
      <c r="Q62" s="45"/>
      <c r="R62" s="48"/>
    </row>
    <row r="63" spans="1:18" s="49" customFormat="1" ht="9" customHeight="1">
      <c r="A63" s="202">
        <v>15</v>
      </c>
      <c r="B63" s="39">
        <f>IF($D63="","",VLOOKUP($D63,'[1]B14 Do Main Draw Prep'!$A$7:$V$39,20))</f>
        <v>0</v>
      </c>
      <c r="C63" s="39">
        <f>IF($D63="","",VLOOKUP($D63,'[1]B14 Do Main Draw Prep'!$A$7:$V$39,21))</f>
        <v>0</v>
      </c>
      <c r="D63" s="40">
        <v>21</v>
      </c>
      <c r="E63" s="39" t="str">
        <f>UPPER(IF($D63="","",VLOOKUP($D63,'[1]B14 Do Main Draw Prep'!$A$7:$V$39,2)))</f>
        <v>BYE</v>
      </c>
      <c r="F63" s="39">
        <f>IF($D63="","",VLOOKUP($D63,'[1]B14 Do Main Draw Prep'!$A$7:$V$39,3))</f>
        <v>0</v>
      </c>
      <c r="G63" s="210"/>
      <c r="H63" s="39">
        <f>IF($D63="","",VLOOKUP($D63,'[1]B14 Do Main Draw Prep'!$A$7:$V$39,4))</f>
        <v>0</v>
      </c>
      <c r="I63" s="198"/>
      <c r="J63" s="199"/>
      <c r="K63" s="212"/>
      <c r="L63" s="199" t="s">
        <v>198</v>
      </c>
      <c r="M63" s="200"/>
      <c r="N63" s="224" t="s">
        <v>102</v>
      </c>
      <c r="O63" s="225"/>
      <c r="P63" s="224" t="s">
        <v>175</v>
      </c>
      <c r="Q63" s="225"/>
      <c r="R63" s="48"/>
    </row>
    <row r="64" spans="1:18" s="49" customFormat="1" ht="9" customHeight="1">
      <c r="A64" s="202"/>
      <c r="B64" s="52"/>
      <c r="C64" s="52"/>
      <c r="D64" s="52"/>
      <c r="E64" s="39" t="str">
        <f>UPPER(IF($D63="","",VLOOKUP($D63,'[1]B14 Do Main Draw Prep'!$A$7:$V$39,7)))</f>
        <v>BYE</v>
      </c>
      <c r="F64" s="39">
        <f>IF($D63="","",VLOOKUP($D63,'[1]B14 Do Main Draw Prep'!$A$7:$V$39,8))</f>
        <v>0</v>
      </c>
      <c r="G64" s="210"/>
      <c r="H64" s="39">
        <f>IF($D63="","",VLOOKUP($D63,'[1]B14 Do Main Draw Prep'!$A$7:$V$39,9))</f>
        <v>0</v>
      </c>
      <c r="I64" s="203"/>
      <c r="J64" s="204">
        <f>IF(I64="a",E63,IF(I64="b",E65,""))</f>
      </c>
      <c r="K64" s="212"/>
      <c r="L64" s="199"/>
      <c r="M64" s="200"/>
      <c r="N64" s="226" t="str">
        <f>UPPER(IF(OR(O38="a",O38="as"),N21,IF(OR(O38="b",O38="bs"),N53,)))</f>
        <v>NAGY</v>
      </c>
      <c r="O64" s="227"/>
      <c r="P64" s="228"/>
      <c r="Q64" s="225"/>
      <c r="R64" s="48"/>
    </row>
    <row r="65" spans="1:18" s="49" customFormat="1" ht="9" customHeight="1">
      <c r="A65" s="202"/>
      <c r="B65" s="52"/>
      <c r="C65" s="52"/>
      <c r="D65" s="52"/>
      <c r="E65" s="204"/>
      <c r="F65" s="204"/>
      <c r="G65" s="229"/>
      <c r="H65" s="204"/>
      <c r="I65" s="205"/>
      <c r="J65" s="206" t="str">
        <f>UPPER(IF(OR(I66="a",I66="as"),E63,IF(OR(I66="b",I66="bs"),E67,)))</f>
        <v>CHOINSKI</v>
      </c>
      <c r="K65" s="217"/>
      <c r="L65" s="199"/>
      <c r="M65" s="200"/>
      <c r="N65" s="230" t="str">
        <f>UPPER(IF(OR(O38="a",O38="as"),N22,IF(OR(O38="b",O38="bs"),N54,)))</f>
        <v>TEKAVEC</v>
      </c>
      <c r="O65" s="231"/>
      <c r="P65" s="228"/>
      <c r="Q65" s="225"/>
      <c r="R65" s="48"/>
    </row>
    <row r="66" spans="1:18" s="49" customFormat="1" ht="9" customHeight="1">
      <c r="A66" s="202"/>
      <c r="B66" s="52"/>
      <c r="C66" s="52"/>
      <c r="D66" s="52"/>
      <c r="E66" s="199"/>
      <c r="F66" s="199"/>
      <c r="G66" s="193"/>
      <c r="H66" s="54" t="s">
        <v>16</v>
      </c>
      <c r="I66" s="62" t="s">
        <v>78</v>
      </c>
      <c r="J66" s="208" t="str">
        <f>UPPER(IF(OR(I66="a",I66="as"),E64,IF(OR(I66="b",I66="bs"),E68,)))</f>
        <v>MOSER</v>
      </c>
      <c r="K66" s="203"/>
      <c r="L66" s="199"/>
      <c r="M66" s="200"/>
      <c r="N66" s="225"/>
      <c r="O66" s="232"/>
      <c r="P66" s="233" t="str">
        <f>UPPER(IF(OR(O67="a",O67="as"),N64,IF(OR(O67="b",O67="bs"),N68,)))</f>
        <v>FILO</v>
      </c>
      <c r="Q66" s="234"/>
      <c r="R66" s="48"/>
    </row>
    <row r="67" spans="1:18" s="49" customFormat="1" ht="9" customHeight="1">
      <c r="A67" s="196">
        <v>16</v>
      </c>
      <c r="B67" s="39">
        <f>IF($D67="","",VLOOKUP($D67,'[1]B14 Do Main Draw Prep'!$A$7:$V$39,20))</f>
        <v>0</v>
      </c>
      <c r="C67" s="39">
        <f>IF($D67="","",VLOOKUP($D67,'[1]B14 Do Main Draw Prep'!$A$7:$V$39,21))</f>
        <v>386</v>
      </c>
      <c r="D67" s="40">
        <v>5</v>
      </c>
      <c r="E67" s="41" t="str">
        <f>UPPER(IF($D67="","",VLOOKUP($D67,'[1]B14 Do Main Draw Prep'!$A$7:$V$39,2)))</f>
        <v>CHOINSKI</v>
      </c>
      <c r="F67" s="41" t="str">
        <f>IF($D67="","",VLOOKUP($D67,'[1]B14 Do Main Draw Prep'!$A$7:$V$39,3))</f>
        <v>Jan</v>
      </c>
      <c r="G67" s="197"/>
      <c r="H67" s="41" t="str">
        <f>IF($D67="","",VLOOKUP($D67,'[1]B14 Do Main Draw Prep'!$A$7:$V$39,4))</f>
        <v>GER</v>
      </c>
      <c r="I67" s="211"/>
      <c r="J67" s="199"/>
      <c r="K67" s="200"/>
      <c r="L67" s="213"/>
      <c r="M67" s="207"/>
      <c r="N67" s="161" t="s">
        <v>16</v>
      </c>
      <c r="O67" s="235" t="s">
        <v>78</v>
      </c>
      <c r="P67" s="230" t="str">
        <f>UPPER(IF(OR(O67="a",O67="as"),N65,IF(OR(O67="b",O67="bs"),N69,)))</f>
        <v>VARHANÍK</v>
      </c>
      <c r="Q67" s="236"/>
      <c r="R67" s="48"/>
    </row>
    <row r="68" spans="1:18" s="49" customFormat="1" ht="9" customHeight="1">
      <c r="A68" s="202"/>
      <c r="B68" s="52"/>
      <c r="C68" s="52"/>
      <c r="D68" s="52"/>
      <c r="E68" s="41" t="str">
        <f>UPPER(IF($D67="","",VLOOKUP($D67,'[1]B14 Do Main Draw Prep'!$A$7:$V$39,7)))</f>
        <v>MOSER</v>
      </c>
      <c r="F68" s="41" t="str">
        <f>IF($D67="","",VLOOKUP($D67,'[1]B14 Do Main Draw Prep'!$A$7:$V$39,8))</f>
        <v>Nicolas</v>
      </c>
      <c r="G68" s="197"/>
      <c r="H68" s="41" t="str">
        <f>IF($D67="","",VLOOKUP($D67,'[1]B14 Do Main Draw Prep'!$A$7:$V$39,9))</f>
        <v>GER</v>
      </c>
      <c r="I68" s="203"/>
      <c r="J68" s="199"/>
      <c r="K68" s="200"/>
      <c r="L68" s="214"/>
      <c r="M68" s="215"/>
      <c r="N68" s="226" t="str">
        <f>UPPER(IF(OR(O113="a",O113="as"),N96,IF(OR(O113="b",O113="bs"),N128,)))</f>
        <v>FILO</v>
      </c>
      <c r="O68" s="237"/>
      <c r="P68" s="228" t="s">
        <v>212</v>
      </c>
      <c r="Q68" s="225"/>
      <c r="R68" s="48"/>
    </row>
    <row r="69" spans="1:18" s="49" customFormat="1" ht="9" customHeight="1">
      <c r="A69" s="238"/>
      <c r="B69" s="239"/>
      <c r="C69" s="239"/>
      <c r="D69" s="240"/>
      <c r="E69" s="241"/>
      <c r="F69" s="241"/>
      <c r="G69" s="35"/>
      <c r="H69" s="241"/>
      <c r="I69" s="242"/>
      <c r="J69" s="46"/>
      <c r="K69" s="47"/>
      <c r="L69" s="46"/>
      <c r="M69" s="47"/>
      <c r="N69" s="230" t="str">
        <f>UPPER(IF(OR(O113="a",O113="as"),N97,IF(OR(O113="b",O113="bs"),N129,)))</f>
        <v>VARHANÍK</v>
      </c>
      <c r="O69" s="243"/>
      <c r="P69" s="228"/>
      <c r="Q69" s="225"/>
      <c r="R69" s="48"/>
    </row>
    <row r="70" spans="1:18" s="85" customFormat="1" ht="6" customHeight="1">
      <c r="A70" s="238"/>
      <c r="B70" s="239"/>
      <c r="C70" s="239"/>
      <c r="D70" s="240"/>
      <c r="E70" s="241"/>
      <c r="F70" s="241"/>
      <c r="G70" s="244"/>
      <c r="H70" s="241"/>
      <c r="I70" s="242"/>
      <c r="J70" s="46"/>
      <c r="K70" s="47"/>
      <c r="L70" s="82"/>
      <c r="M70" s="83"/>
      <c r="N70" s="245"/>
      <c r="O70" s="246"/>
      <c r="P70" s="245"/>
      <c r="Q70" s="246"/>
      <c r="R70" s="84"/>
    </row>
    <row r="71" spans="1:17" s="98" customFormat="1" ht="10.5" customHeight="1">
      <c r="A71" s="86" t="s">
        <v>19</v>
      </c>
      <c r="B71" s="87"/>
      <c r="C71" s="88"/>
      <c r="D71" s="89" t="s">
        <v>20</v>
      </c>
      <c r="E71" s="90" t="s">
        <v>176</v>
      </c>
      <c r="F71" s="89" t="s">
        <v>20</v>
      </c>
      <c r="G71" s="90" t="s">
        <v>176</v>
      </c>
      <c r="H71" s="247"/>
      <c r="I71" s="90" t="s">
        <v>20</v>
      </c>
      <c r="J71" s="90" t="s">
        <v>22</v>
      </c>
      <c r="K71" s="93"/>
      <c r="L71" s="90" t="s">
        <v>23</v>
      </c>
      <c r="M71" s="94"/>
      <c r="N71" s="95" t="s">
        <v>24</v>
      </c>
      <c r="O71" s="95"/>
      <c r="P71" s="96" t="s">
        <v>199</v>
      </c>
      <c r="Q71" s="97"/>
    </row>
    <row r="72" spans="1:17" s="98" customFormat="1" ht="9" customHeight="1">
      <c r="A72" s="99" t="s">
        <v>26</v>
      </c>
      <c r="B72" s="100"/>
      <c r="C72" s="101"/>
      <c r="D72" s="102">
        <v>1</v>
      </c>
      <c r="E72" s="103" t="str">
        <f>IF(D72&gt;$Q$79,,UPPER(VLOOKUP(D72,'[1]B14 Do Main Draw Prep'!$A$7:$R$23,2)))</f>
        <v>APOSTOL</v>
      </c>
      <c r="F72" s="248">
        <v>5</v>
      </c>
      <c r="G72" s="103" t="str">
        <f>IF(F72&gt;$Q$79,,UPPER(VLOOKUP(F72,'[1]B14 Do Main Draw Prep'!$A$7:$R$23,2)))</f>
        <v>CHOINSKI</v>
      </c>
      <c r="H72" s="249"/>
      <c r="I72" s="250" t="s">
        <v>27</v>
      </c>
      <c r="J72" s="100"/>
      <c r="K72" s="107"/>
      <c r="L72" s="100"/>
      <c r="M72" s="108"/>
      <c r="N72" s="109" t="s">
        <v>177</v>
      </c>
      <c r="O72" s="110"/>
      <c r="P72" s="110"/>
      <c r="Q72" s="111"/>
    </row>
    <row r="73" spans="1:17" s="98" customFormat="1" ht="9" customHeight="1">
      <c r="A73" s="112" t="s">
        <v>29</v>
      </c>
      <c r="B73" s="113"/>
      <c r="C73" s="114"/>
      <c r="D73" s="102"/>
      <c r="E73" s="103" t="str">
        <f>IF(D72&gt;$Q$79,,UPPER(VLOOKUP(D72,'[1]B14 Do Main Draw Prep'!$A$7:$R$23,7)))</f>
        <v>DJERE</v>
      </c>
      <c r="F73" s="248"/>
      <c r="G73" s="103" t="str">
        <f>IF(F72&gt;$Q$79,,UPPER(VLOOKUP(F72,'[1]B14 Do Main Draw Prep'!$A$7:$R$23,7)))</f>
        <v>MOSER</v>
      </c>
      <c r="H73" s="249"/>
      <c r="I73" s="250"/>
      <c r="J73" s="100"/>
      <c r="K73" s="107"/>
      <c r="L73" s="100"/>
      <c r="M73" s="108"/>
      <c r="N73" s="113" t="s">
        <v>31</v>
      </c>
      <c r="O73" s="116"/>
      <c r="P73" s="113"/>
      <c r="Q73" s="117"/>
    </row>
    <row r="74" spans="1:17" s="98" customFormat="1" ht="9" customHeight="1">
      <c r="A74" s="118"/>
      <c r="B74" s="119"/>
      <c r="C74" s="120"/>
      <c r="D74" s="102">
        <v>2</v>
      </c>
      <c r="E74" s="103" t="str">
        <f>IF(D74&gt;$Q$79,,UPPER(VLOOKUP(D74,'[1]B14 Do Main Draw Prep'!$A$7:$R$23,2)))</f>
        <v>FILO</v>
      </c>
      <c r="F74" s="248">
        <v>6</v>
      </c>
      <c r="G74" s="103" t="str">
        <f>IF(F74&gt;$Q$79,,UPPER(VLOOKUP(F74,'[1]B14 Do Main Draw Prep'!$A$7:$R$23,2)))</f>
        <v>JANEZIC</v>
      </c>
      <c r="H74" s="249"/>
      <c r="I74" s="250" t="s">
        <v>30</v>
      </c>
      <c r="J74" s="100"/>
      <c r="K74" s="107"/>
      <c r="L74" s="100"/>
      <c r="M74" s="108"/>
      <c r="N74" s="109" t="s">
        <v>33</v>
      </c>
      <c r="O74" s="110"/>
      <c r="P74" s="110"/>
      <c r="Q74" s="111"/>
    </row>
    <row r="75" spans="1:17" s="98" customFormat="1" ht="9" customHeight="1">
      <c r="A75" s="121"/>
      <c r="B75" s="26"/>
      <c r="C75" s="122"/>
      <c r="D75" s="102"/>
      <c r="E75" s="103" t="str">
        <f>IF(D74&gt;$Q$79,,UPPER(VLOOKUP(D74,'[1]B14 Do Main Draw Prep'!$A$7:$R$23,7)))</f>
        <v>VARHANÍK</v>
      </c>
      <c r="F75" s="248"/>
      <c r="G75" s="103" t="str">
        <f>IF(F74&gt;$Q$79,,UPPER(VLOOKUP(F74,'[1]B14 Do Main Draw Prep'!$A$7:$R$23,7)))</f>
        <v>MARTERER</v>
      </c>
      <c r="H75" s="249"/>
      <c r="I75" s="250"/>
      <c r="J75" s="100"/>
      <c r="K75" s="107"/>
      <c r="L75" s="100"/>
      <c r="M75" s="108"/>
      <c r="N75" s="100" t="s">
        <v>179</v>
      </c>
      <c r="O75" s="107"/>
      <c r="P75" s="100"/>
      <c r="Q75" s="108"/>
    </row>
    <row r="76" spans="1:17" s="98" customFormat="1" ht="9" customHeight="1">
      <c r="A76" s="123"/>
      <c r="B76" s="124"/>
      <c r="C76" s="125"/>
      <c r="D76" s="102">
        <v>3</v>
      </c>
      <c r="E76" s="103" t="str">
        <f>IF(D76&gt;$Q$79,,UPPER(VLOOKUP(D76,'[1]B14 Do Main Draw Prep'!$A$7:$R$23,2)))</f>
        <v>KULICH</v>
      </c>
      <c r="F76" s="248">
        <v>7</v>
      </c>
      <c r="G76" s="103" t="str">
        <f>IF(F76&gt;$Q$79,,UPPER(VLOOKUP(F76,'[1]B14 Do Main Draw Prep'!$A$7:$R$23,2)))</f>
        <v>BLAŠKO</v>
      </c>
      <c r="H76" s="249"/>
      <c r="I76" s="250" t="s">
        <v>32</v>
      </c>
      <c r="J76" s="100"/>
      <c r="K76" s="107"/>
      <c r="L76" s="100"/>
      <c r="M76" s="108"/>
      <c r="N76" s="113" t="s">
        <v>180</v>
      </c>
      <c r="O76" s="116"/>
      <c r="P76" s="113"/>
      <c r="Q76" s="117"/>
    </row>
    <row r="77" spans="1:17" s="98" customFormat="1" ht="9" customHeight="1">
      <c r="A77" s="126"/>
      <c r="B77" s="127"/>
      <c r="C77" s="122"/>
      <c r="D77" s="102"/>
      <c r="E77" s="103" t="str">
        <f>IF(D76&gt;$Q$79,,UPPER(VLOOKUP(D76,'[1]B14 Do Main Draw Prep'!$A$7:$R$23,7)))</f>
        <v>ORAVEC</v>
      </c>
      <c r="F77" s="248"/>
      <c r="G77" s="103" t="str">
        <f>IF(F76&gt;$Q$79,,UPPER(VLOOKUP(F76,'[1]B14 Do Main Draw Prep'!$A$7:$R$23,7)))</f>
        <v>MARKO</v>
      </c>
      <c r="H77" s="249"/>
      <c r="I77" s="250"/>
      <c r="J77" s="100"/>
      <c r="K77" s="107"/>
      <c r="L77" s="100"/>
      <c r="M77" s="108"/>
      <c r="N77" s="109" t="s">
        <v>39</v>
      </c>
      <c r="O77" s="110"/>
      <c r="P77" s="110"/>
      <c r="Q77" s="111"/>
    </row>
    <row r="78" spans="1:17" s="98" customFormat="1" ht="9" customHeight="1">
      <c r="A78" s="126"/>
      <c r="B78" s="127"/>
      <c r="C78" s="128"/>
      <c r="D78" s="102">
        <v>4</v>
      </c>
      <c r="E78" s="103" t="str">
        <f>IF(D78&gt;$Q$79,,UPPER(VLOOKUP(D78,'[1]B14 Do Main Draw Prep'!$A$7:$R$23,2)))</f>
        <v>NAGY</v>
      </c>
      <c r="F78" s="248">
        <v>8</v>
      </c>
      <c r="G78" s="103" t="str">
        <f>IF(F78&gt;$Q$79,,UPPER(VLOOKUP(F78,'[1]B14 Do Main Draw Prep'!$A$7:$R$23,2)))</f>
        <v>BOUDA</v>
      </c>
      <c r="H78" s="249"/>
      <c r="I78" s="250" t="s">
        <v>34</v>
      </c>
      <c r="J78" s="100"/>
      <c r="K78" s="107"/>
      <c r="L78" s="100"/>
      <c r="M78" s="108"/>
      <c r="N78" s="100"/>
      <c r="O78" s="107"/>
      <c r="P78" s="100"/>
      <c r="Q78" s="108"/>
    </row>
    <row r="79" spans="1:17" s="98" customFormat="1" ht="9" customHeight="1">
      <c r="A79" s="129"/>
      <c r="B79" s="130"/>
      <c r="C79" s="131"/>
      <c r="D79" s="132"/>
      <c r="E79" s="133" t="str">
        <f>IF(D78&gt;$Q$79,,UPPER(VLOOKUP(D78,'[1]B14 Do Main Draw Prep'!$A$7:$R$23,7)))</f>
        <v>TEKAVEC</v>
      </c>
      <c r="F79" s="251"/>
      <c r="G79" s="133" t="str">
        <f>IF(F78&gt;$Q$79,,UPPER(VLOOKUP(F78,'[1]B14 Do Main Draw Prep'!$A$7:$R$23,7)))</f>
        <v>ŠTAUBERT</v>
      </c>
      <c r="H79" s="252"/>
      <c r="I79" s="253"/>
      <c r="J79" s="113"/>
      <c r="K79" s="116"/>
      <c r="L79" s="113"/>
      <c r="M79" s="117"/>
      <c r="N79" s="113">
        <f>Q4</f>
        <v>0</v>
      </c>
      <c r="O79" s="116"/>
      <c r="P79" s="113"/>
      <c r="Q79" s="254">
        <f>'[1]B14 Do Main Draw Prep'!$V$5</f>
        <v>8</v>
      </c>
    </row>
    <row r="80" spans="1:17" s="18" customFormat="1" ht="9.75">
      <c r="A80" s="186"/>
      <c r="B80" s="187" t="s">
        <v>7</v>
      </c>
      <c r="C80" s="187" t="str">
        <f>IF(OR(F78="Week 3",F78="Masters"),"CP","Rank")</f>
        <v>Rank</v>
      </c>
      <c r="D80" s="187" t="s">
        <v>9</v>
      </c>
      <c r="E80" s="188" t="s">
        <v>10</v>
      </c>
      <c r="F80" s="188" t="s">
        <v>11</v>
      </c>
      <c r="G80" s="188"/>
      <c r="H80" s="188" t="s">
        <v>12</v>
      </c>
      <c r="I80" s="188"/>
      <c r="J80" s="187" t="s">
        <v>13</v>
      </c>
      <c r="K80" s="189"/>
      <c r="L80" s="187" t="s">
        <v>76</v>
      </c>
      <c r="M80" s="189"/>
      <c r="N80" s="187" t="s">
        <v>77</v>
      </c>
      <c r="O80" s="189"/>
      <c r="P80" s="187" t="s">
        <v>173</v>
      </c>
      <c r="Q80" s="190"/>
    </row>
    <row r="81" spans="1:17" s="18" customFormat="1" ht="3.75" customHeight="1" thickBot="1">
      <c r="A81" s="191"/>
      <c r="B81" s="33"/>
      <c r="C81" s="33"/>
      <c r="D81" s="33"/>
      <c r="E81" s="192"/>
      <c r="F81" s="192"/>
      <c r="G81" s="193"/>
      <c r="H81" s="192"/>
      <c r="I81" s="194"/>
      <c r="J81" s="33"/>
      <c r="K81" s="194"/>
      <c r="L81" s="33"/>
      <c r="M81" s="194"/>
      <c r="N81" s="33"/>
      <c r="O81" s="194"/>
      <c r="P81" s="33"/>
      <c r="Q81" s="195"/>
    </row>
    <row r="82" spans="1:20" s="49" customFormat="1" ht="10.5" customHeight="1">
      <c r="A82" s="196">
        <v>17</v>
      </c>
      <c r="B82" s="39">
        <f>IF($D82="","",VLOOKUP($D82,'[1]B14 Do Main Draw Prep'!$A$7:$V$39,20))</f>
        <v>0</v>
      </c>
      <c r="C82" s="39">
        <f>IF($D82="","",VLOOKUP($D82,'[1]B14 Do Main Draw Prep'!$A$7:$V$39,21))</f>
        <v>620</v>
      </c>
      <c r="D82" s="40">
        <v>7</v>
      </c>
      <c r="E82" s="41" t="str">
        <f>UPPER(IF($D82="","",VLOOKUP($D82,'[1]B14 Do Main Draw Prep'!$A$7:$V$39,2)))</f>
        <v>BLAŠKO</v>
      </c>
      <c r="F82" s="41" t="str">
        <f>IF($D82="","",VLOOKUP($D82,'[1]B14 Do Main Draw Prep'!$A$7:$V$39,3))</f>
        <v>Martin</v>
      </c>
      <c r="G82" s="197"/>
      <c r="H82" s="41" t="str">
        <f>IF($D82="","",VLOOKUP($D82,'[1]B14 Do Main Draw Prep'!$A$7:$V$39,4))</f>
        <v>SVK</v>
      </c>
      <c r="I82" s="198"/>
      <c r="J82" s="199"/>
      <c r="K82" s="200"/>
      <c r="L82" s="199"/>
      <c r="M82" s="200"/>
      <c r="N82" s="199"/>
      <c r="O82" s="200"/>
      <c r="P82" s="199"/>
      <c r="Q82" s="201" t="s">
        <v>178</v>
      </c>
      <c r="R82" s="48"/>
      <c r="T82" s="50">
        <f>'[1]SetUp Officials'!P60</f>
        <v>0</v>
      </c>
    </row>
    <row r="83" spans="1:20" s="49" customFormat="1" ht="9" customHeight="1">
      <c r="A83" s="202"/>
      <c r="B83" s="52"/>
      <c r="C83" s="52"/>
      <c r="D83" s="52"/>
      <c r="E83" s="41" t="str">
        <f>UPPER(IF($D82="","",VLOOKUP($D82,'[1]B14 Do Main Draw Prep'!$A$7:$V$39,7)))</f>
        <v>MARKO</v>
      </c>
      <c r="F83" s="41" t="str">
        <f>IF($D82="","",VLOOKUP($D82,'[1]B14 Do Main Draw Prep'!$A$7:$V$39,8))</f>
        <v>Michal</v>
      </c>
      <c r="G83" s="197"/>
      <c r="H83" s="41" t="str">
        <f>IF($D82="","",VLOOKUP($D82,'[1]B14 Do Main Draw Prep'!$A$7:$V$39,9))</f>
        <v>SVK</v>
      </c>
      <c r="I83" s="203"/>
      <c r="J83" s="204">
        <f>IF(I83="a",E82,IF(I83="b",E84,""))</f>
      </c>
      <c r="K83" s="200"/>
      <c r="L83" s="199"/>
      <c r="M83" s="200"/>
      <c r="N83" s="199"/>
      <c r="O83" s="200"/>
      <c r="P83" s="199"/>
      <c r="Q83" s="45"/>
      <c r="R83" s="48"/>
      <c r="T83" s="57">
        <f>'[1]SetUp Officials'!P61</f>
        <v>0</v>
      </c>
    </row>
    <row r="84" spans="1:20" s="49" customFormat="1" ht="9" customHeight="1">
      <c r="A84" s="202"/>
      <c r="B84" s="52"/>
      <c r="C84" s="52"/>
      <c r="D84" s="52"/>
      <c r="E84" s="199"/>
      <c r="F84" s="199"/>
      <c r="G84" s="193"/>
      <c r="H84" s="199"/>
      <c r="I84" s="205"/>
      <c r="J84" s="206" t="str">
        <f>UPPER(IF(OR(I85="a",I85="as"),E82,IF(OR(I85="b",I85="bs"),E86,)))</f>
        <v>BLAŠKO</v>
      </c>
      <c r="K84" s="207"/>
      <c r="L84" s="199"/>
      <c r="M84" s="200"/>
      <c r="N84" s="199"/>
      <c r="O84" s="200"/>
      <c r="P84" s="199"/>
      <c r="Q84" s="45"/>
      <c r="R84" s="48"/>
      <c r="T84" s="57">
        <f>'[1]SetUp Officials'!P62</f>
        <v>0</v>
      </c>
    </row>
    <row r="85" spans="1:20" s="49" customFormat="1" ht="9" customHeight="1">
      <c r="A85" s="202"/>
      <c r="B85" s="52"/>
      <c r="C85" s="52"/>
      <c r="D85" s="52"/>
      <c r="E85" s="199"/>
      <c r="F85" s="199"/>
      <c r="G85" s="193"/>
      <c r="H85" s="54" t="s">
        <v>16</v>
      </c>
      <c r="I85" s="62" t="s">
        <v>17</v>
      </c>
      <c r="J85" s="208" t="str">
        <f>UPPER(IF(OR(I85="a",I85="as"),E83,IF(OR(I85="b",I85="bs"),E87,)))</f>
        <v>MARKO</v>
      </c>
      <c r="K85" s="209"/>
      <c r="L85" s="199"/>
      <c r="M85" s="200"/>
      <c r="N85" s="199"/>
      <c r="O85" s="200"/>
      <c r="P85" s="199"/>
      <c r="Q85" s="45"/>
      <c r="R85" s="48"/>
      <c r="T85" s="57">
        <f>'[1]SetUp Officials'!P63</f>
        <v>0</v>
      </c>
    </row>
    <row r="86" spans="1:20" s="49" customFormat="1" ht="9" customHeight="1">
      <c r="A86" s="202">
        <v>18</v>
      </c>
      <c r="B86" s="39">
        <f>IF($D86="","",VLOOKUP($D86,'[1]B14 Do Main Draw Prep'!$A$7:$V$39,20))</f>
        <v>0</v>
      </c>
      <c r="C86" s="39">
        <f>IF($D86="","",VLOOKUP($D86,'[1]B14 Do Main Draw Prep'!$A$7:$V$39,21))</f>
        <v>0</v>
      </c>
      <c r="D86" s="40">
        <v>21</v>
      </c>
      <c r="E86" s="39" t="str">
        <f>UPPER(IF($D86="","",VLOOKUP($D86,'[1]B14 Do Main Draw Prep'!$A$7:$V$39,2)))</f>
        <v>BYE</v>
      </c>
      <c r="F86" s="39">
        <f>IF($D86="","",VLOOKUP($D86,'[1]B14 Do Main Draw Prep'!$A$7:$V$39,3))</f>
        <v>0</v>
      </c>
      <c r="G86" s="210"/>
      <c r="H86" s="39">
        <f>IF($D86="","",VLOOKUP($D86,'[1]B14 Do Main Draw Prep'!$A$7:$V$39,4))</f>
        <v>0</v>
      </c>
      <c r="I86" s="211"/>
      <c r="J86" s="199"/>
      <c r="K86" s="212"/>
      <c r="L86" s="213"/>
      <c r="M86" s="207"/>
      <c r="N86" s="199"/>
      <c r="O86" s="200"/>
      <c r="P86" s="199"/>
      <c r="Q86" s="45"/>
      <c r="R86" s="48"/>
      <c r="T86" s="57">
        <f>'[1]SetUp Officials'!P64</f>
        <v>0</v>
      </c>
    </row>
    <row r="87" spans="1:20" s="49" customFormat="1" ht="9" customHeight="1">
      <c r="A87" s="202"/>
      <c r="B87" s="52"/>
      <c r="C87" s="52"/>
      <c r="D87" s="52"/>
      <c r="E87" s="39" t="str">
        <f>UPPER(IF($D86="","",VLOOKUP($D86,'[1]B14 Do Main Draw Prep'!$A$7:$V$39,7)))</f>
        <v>BYE</v>
      </c>
      <c r="F87" s="39">
        <f>IF($D86="","",VLOOKUP($D86,'[1]B14 Do Main Draw Prep'!$A$7:$V$39,8))</f>
        <v>0</v>
      </c>
      <c r="G87" s="210"/>
      <c r="H87" s="39">
        <f>IF($D86="","",VLOOKUP($D86,'[1]B14 Do Main Draw Prep'!$A$7:$V$39,9))</f>
        <v>0</v>
      </c>
      <c r="I87" s="203"/>
      <c r="J87" s="199"/>
      <c r="K87" s="212"/>
      <c r="L87" s="214"/>
      <c r="M87" s="215"/>
      <c r="N87" s="199"/>
      <c r="O87" s="200"/>
      <c r="P87" s="199"/>
      <c r="Q87" s="45"/>
      <c r="R87" s="48"/>
      <c r="T87" s="57">
        <f>'[1]SetUp Officials'!P65</f>
        <v>0</v>
      </c>
    </row>
    <row r="88" spans="1:20" s="49" customFormat="1" ht="9" customHeight="1">
      <c r="A88" s="202"/>
      <c r="B88" s="52"/>
      <c r="C88" s="52"/>
      <c r="D88" s="60"/>
      <c r="E88" s="199"/>
      <c r="F88" s="199"/>
      <c r="G88" s="193"/>
      <c r="H88" s="199"/>
      <c r="I88" s="216"/>
      <c r="J88" s="199"/>
      <c r="K88" s="205"/>
      <c r="L88" s="206" t="str">
        <f>UPPER(IF(OR(K89="a",K89="as"),J84,IF(OR(K89="b",K89="bs"),J92,)))</f>
        <v>BLAŠKO</v>
      </c>
      <c r="M88" s="200"/>
      <c r="N88" s="199"/>
      <c r="O88" s="200"/>
      <c r="P88" s="199"/>
      <c r="Q88" s="45"/>
      <c r="R88" s="48"/>
      <c r="T88" s="57">
        <f>'[1]SetUp Officials'!P66</f>
        <v>0</v>
      </c>
    </row>
    <row r="89" spans="1:20" s="49" customFormat="1" ht="9" customHeight="1">
      <c r="A89" s="202"/>
      <c r="B89" s="52"/>
      <c r="C89" s="52"/>
      <c r="D89" s="60"/>
      <c r="E89" s="199"/>
      <c r="F89" s="199"/>
      <c r="G89" s="193"/>
      <c r="H89" s="199"/>
      <c r="I89" s="216"/>
      <c r="J89" s="54" t="s">
        <v>16</v>
      </c>
      <c r="K89" s="62" t="s">
        <v>17</v>
      </c>
      <c r="L89" s="208" t="str">
        <f>UPPER(IF(OR(K89="a",K89="as"),J85,IF(OR(K89="b",K89="bs"),J93,)))</f>
        <v>MARKO</v>
      </c>
      <c r="M89" s="209"/>
      <c r="N89" s="199"/>
      <c r="O89" s="200"/>
      <c r="P89" s="199"/>
      <c r="Q89" s="45"/>
      <c r="R89" s="48"/>
      <c r="T89" s="57">
        <f>'[1]SetUp Officials'!P67</f>
        <v>0</v>
      </c>
    </row>
    <row r="90" spans="1:20" s="49" customFormat="1" ht="9" customHeight="1">
      <c r="A90" s="202">
        <v>19</v>
      </c>
      <c r="B90" s="39">
        <f>IF($D90="","",VLOOKUP($D90,'[1]B14 Do Main Draw Prep'!$A$7:$V$39,20))</f>
        <v>0</v>
      </c>
      <c r="C90" s="39">
        <f>IF($D90="","",VLOOKUP($D90,'[1]B14 Do Main Draw Prep'!$A$7:$V$39,21))</f>
        <v>0</v>
      </c>
      <c r="D90" s="40">
        <v>21</v>
      </c>
      <c r="E90" s="39" t="str">
        <f>UPPER(IF($D90="","",VLOOKUP($D90,'[1]B14 Do Main Draw Prep'!$A$7:$V$39,2)))</f>
        <v>BYE</v>
      </c>
      <c r="F90" s="39">
        <f>IF($D90="","",VLOOKUP($D90,'[1]B14 Do Main Draw Prep'!$A$7:$V$39,3))</f>
        <v>0</v>
      </c>
      <c r="G90" s="210"/>
      <c r="H90" s="39">
        <f>IF($D90="","",VLOOKUP($D90,'[1]B14 Do Main Draw Prep'!$A$7:$V$39,4))</f>
        <v>0</v>
      </c>
      <c r="I90" s="198"/>
      <c r="J90" s="199"/>
      <c r="K90" s="212"/>
      <c r="L90" s="199" t="s">
        <v>146</v>
      </c>
      <c r="M90" s="212"/>
      <c r="N90" s="213"/>
      <c r="O90" s="200"/>
      <c r="P90" s="199"/>
      <c r="Q90" s="45"/>
      <c r="R90" s="48"/>
      <c r="T90" s="57">
        <f>'[1]SetUp Officials'!P68</f>
        <v>0</v>
      </c>
    </row>
    <row r="91" spans="1:20" s="49" customFormat="1" ht="9" customHeight="1" thickBot="1">
      <c r="A91" s="202"/>
      <c r="B91" s="52"/>
      <c r="C91" s="52"/>
      <c r="D91" s="52"/>
      <c r="E91" s="39" t="str">
        <f>UPPER(IF($D90="","",VLOOKUP($D90,'[1]B14 Do Main Draw Prep'!$A$7:$V$39,7)))</f>
        <v>BYE</v>
      </c>
      <c r="F91" s="39">
        <f>IF($D90="","",VLOOKUP($D90,'[1]B14 Do Main Draw Prep'!$A$7:$V$39,8))</f>
        <v>0</v>
      </c>
      <c r="G91" s="210"/>
      <c r="H91" s="39">
        <f>IF($D90="","",VLOOKUP($D90,'[1]B14 Do Main Draw Prep'!$A$7:$V$39,9))</f>
        <v>0</v>
      </c>
      <c r="I91" s="203"/>
      <c r="J91" s="204">
        <f>IF(I91="a",E90,IF(I91="b",E92,""))</f>
      </c>
      <c r="K91" s="212"/>
      <c r="L91" s="199"/>
      <c r="M91" s="212"/>
      <c r="N91" s="199"/>
      <c r="O91" s="200"/>
      <c r="P91" s="199"/>
      <c r="Q91" s="45"/>
      <c r="R91" s="48"/>
      <c r="T91" s="73">
        <f>'[1]SetUp Officials'!P69</f>
        <v>0</v>
      </c>
    </row>
    <row r="92" spans="1:18" s="49" customFormat="1" ht="9" customHeight="1">
      <c r="A92" s="202"/>
      <c r="B92" s="52"/>
      <c r="C92" s="52"/>
      <c r="D92" s="60"/>
      <c r="E92" s="199"/>
      <c r="F92" s="199"/>
      <c r="G92" s="193"/>
      <c r="H92" s="199"/>
      <c r="I92" s="205"/>
      <c r="J92" s="206" t="str">
        <f>UPPER(IF(OR(I93="a",I93="as"),E90,IF(OR(I93="b",I93="bs"),E94,)))</f>
        <v>MIEDLER</v>
      </c>
      <c r="K92" s="217"/>
      <c r="L92" s="199"/>
      <c r="M92" s="212"/>
      <c r="N92" s="199"/>
      <c r="O92" s="200"/>
      <c r="P92" s="199"/>
      <c r="Q92" s="45"/>
      <c r="R92" s="48"/>
    </row>
    <row r="93" spans="1:18" s="49" customFormat="1" ht="9" customHeight="1">
      <c r="A93" s="202"/>
      <c r="B93" s="52"/>
      <c r="C93" s="52"/>
      <c r="D93" s="60"/>
      <c r="E93" s="199"/>
      <c r="F93" s="199"/>
      <c r="G93" s="193"/>
      <c r="H93" s="54" t="s">
        <v>16</v>
      </c>
      <c r="I93" s="62" t="s">
        <v>51</v>
      </c>
      <c r="J93" s="208" t="str">
        <f>UPPER(IF(OR(I93="a",I93="as"),E91,IF(OR(I93="b",I93="bs"),E95,)))</f>
        <v>PERVOLARAKIS</v>
      </c>
      <c r="K93" s="203"/>
      <c r="L93" s="199"/>
      <c r="M93" s="212"/>
      <c r="N93" s="199"/>
      <c r="O93" s="200"/>
      <c r="P93" s="199"/>
      <c r="Q93" s="45"/>
      <c r="R93" s="48"/>
    </row>
    <row r="94" spans="1:18" s="49" customFormat="1" ht="9" customHeight="1">
      <c r="A94" s="202">
        <v>20</v>
      </c>
      <c r="B94" s="39">
        <f>IF($D94="","",VLOOKUP($D94,'[1]B14 Do Main Draw Prep'!$A$7:$V$39,20))</f>
        <v>0</v>
      </c>
      <c r="C94" s="39">
        <f>IF($D94="","",VLOOKUP($D94,'[1]B14 Do Main Draw Prep'!$A$7:$V$39,21))</f>
        <v>0</v>
      </c>
      <c r="D94" s="40">
        <v>18</v>
      </c>
      <c r="E94" s="39" t="str">
        <f>UPPER(IF($D94="","",VLOOKUP($D94,'[1]B14 Do Main Draw Prep'!$A$7:$V$39,2)))</f>
        <v>MIEDLER</v>
      </c>
      <c r="F94" s="39" t="str">
        <f>IF($D94="","",VLOOKUP($D94,'[1]B14 Do Main Draw Prep'!$A$7:$V$39,3))</f>
        <v>Lucas</v>
      </c>
      <c r="G94" s="210"/>
      <c r="H94" s="39" t="str">
        <f>IF($D94="","",VLOOKUP($D94,'[1]B14 Do Main Draw Prep'!$A$7:$V$39,4))</f>
        <v>AUT</v>
      </c>
      <c r="I94" s="211"/>
      <c r="J94" s="199"/>
      <c r="K94" s="200"/>
      <c r="L94" s="213"/>
      <c r="M94" s="217"/>
      <c r="N94" s="199"/>
      <c r="O94" s="200"/>
      <c r="P94" s="199"/>
      <c r="Q94" s="45"/>
      <c r="R94" s="48"/>
    </row>
    <row r="95" spans="1:18" s="49" customFormat="1" ht="9" customHeight="1">
      <c r="A95" s="202"/>
      <c r="B95" s="52"/>
      <c r="C95" s="52"/>
      <c r="D95" s="52"/>
      <c r="E95" s="39" t="str">
        <f>UPPER(IF($D94="","",VLOOKUP($D94,'[1]B14 Do Main Draw Prep'!$A$7:$V$39,7)))</f>
        <v>PERVOLARAKIS</v>
      </c>
      <c r="F95" s="39" t="str">
        <f>IF($D94="","",VLOOKUP($D94,'[1]B14 Do Main Draw Prep'!$A$7:$V$39,8))</f>
        <v>Michael</v>
      </c>
      <c r="G95" s="210"/>
      <c r="H95" s="39" t="str">
        <f>IF($D94="","",VLOOKUP($D94,'[1]B14 Do Main Draw Prep'!$A$7:$V$39,9))</f>
        <v>GRE</v>
      </c>
      <c r="I95" s="203"/>
      <c r="J95" s="199"/>
      <c r="K95" s="200"/>
      <c r="L95" s="214"/>
      <c r="M95" s="218"/>
      <c r="N95" s="199"/>
      <c r="O95" s="200"/>
      <c r="P95" s="199"/>
      <c r="Q95" s="45"/>
      <c r="R95" s="48"/>
    </row>
    <row r="96" spans="1:18" s="49" customFormat="1" ht="9" customHeight="1">
      <c r="A96" s="202"/>
      <c r="B96" s="52"/>
      <c r="C96" s="52"/>
      <c r="D96" s="52"/>
      <c r="E96" s="199"/>
      <c r="F96" s="199"/>
      <c r="G96" s="193"/>
      <c r="H96" s="199"/>
      <c r="I96" s="216"/>
      <c r="J96" s="199"/>
      <c r="K96" s="200"/>
      <c r="L96" s="199"/>
      <c r="M96" s="205"/>
      <c r="N96" s="206" t="str">
        <f>UPPER(IF(OR(M97="a",M97="as"),L88,IF(OR(M97="b",M97="bs"),L104,)))</f>
        <v>KULICH</v>
      </c>
      <c r="O96" s="200"/>
      <c r="P96" s="199"/>
      <c r="Q96" s="45"/>
      <c r="R96" s="48"/>
    </row>
    <row r="97" spans="1:18" s="49" customFormat="1" ht="9" customHeight="1">
      <c r="A97" s="202"/>
      <c r="B97" s="52"/>
      <c r="C97" s="52"/>
      <c r="D97" s="52"/>
      <c r="E97" s="199"/>
      <c r="F97" s="199"/>
      <c r="G97" s="193"/>
      <c r="H97" s="199"/>
      <c r="I97" s="216"/>
      <c r="J97" s="199"/>
      <c r="K97" s="200"/>
      <c r="L97" s="54" t="s">
        <v>16</v>
      </c>
      <c r="M97" s="62" t="s">
        <v>78</v>
      </c>
      <c r="N97" s="208" t="str">
        <f>UPPER(IF(OR(M97="a",M97="as"),L89,IF(OR(M97="b",M97="bs"),L105,)))</f>
        <v>ORAVEC</v>
      </c>
      <c r="O97" s="209"/>
      <c r="P97" s="199"/>
      <c r="Q97" s="45"/>
      <c r="R97" s="48"/>
    </row>
    <row r="98" spans="1:18" s="49" customFormat="1" ht="9" customHeight="1">
      <c r="A98" s="202">
        <v>21</v>
      </c>
      <c r="B98" s="39">
        <f>IF($D98="","",VLOOKUP($D98,'[1]B14 Do Main Draw Prep'!$A$7:$V$39,20))</f>
        <v>0</v>
      </c>
      <c r="C98" s="39">
        <f>IF($D98="","",VLOOKUP($D98,'[1]B14 Do Main Draw Prep'!$A$7:$V$39,21))</f>
        <v>0</v>
      </c>
      <c r="D98" s="40">
        <v>20</v>
      </c>
      <c r="E98" s="219" t="str">
        <f>UPPER(IF($D98="","",VLOOKUP($D98,'[1]B14 Do Main Draw Prep'!$A$7:$V$39,2)))</f>
        <v>OBERT</v>
      </c>
      <c r="F98" s="219" t="str">
        <f>IF($D98="","",VLOOKUP($D98,'[1]B14 Do Main Draw Prep'!$A$7:$V$39,3))</f>
        <v>Adrian</v>
      </c>
      <c r="G98" s="220"/>
      <c r="H98" s="219" t="str">
        <f>IF($D98="","",VLOOKUP($D98,'[1]B14 Do Main Draw Prep'!$A$7:$V$39,4))</f>
        <v>GER</v>
      </c>
      <c r="I98" s="198"/>
      <c r="J98" s="199"/>
      <c r="K98" s="200"/>
      <c r="L98" s="199"/>
      <c r="M98" s="212"/>
      <c r="N98" s="199" t="s">
        <v>168</v>
      </c>
      <c r="O98" s="212"/>
      <c r="P98" s="199"/>
      <c r="Q98" s="45"/>
      <c r="R98" s="48"/>
    </row>
    <row r="99" spans="1:18" s="49" customFormat="1" ht="9" customHeight="1">
      <c r="A99" s="202"/>
      <c r="B99" s="52"/>
      <c r="C99" s="52"/>
      <c r="D99" s="52"/>
      <c r="E99" s="219" t="str">
        <f>UPPER(IF($D98="","",VLOOKUP($D98,'[1]B14 Do Main Draw Prep'!$A$7:$V$39,7)))</f>
        <v>MEINZER</v>
      </c>
      <c r="F99" s="219" t="str">
        <f>IF($D98="","",VLOOKUP($D98,'[1]B14 Do Main Draw Prep'!$A$7:$V$39,8))</f>
        <v>Jonas</v>
      </c>
      <c r="G99" s="220"/>
      <c r="H99" s="219" t="str">
        <f>IF($D98="","",VLOOKUP($D98,'[1]B14 Do Main Draw Prep'!$A$7:$V$39,9))</f>
        <v>GER</v>
      </c>
      <c r="I99" s="203"/>
      <c r="J99" s="204">
        <f>IF(I99="a",E98,IF(I99="b",E100,""))</f>
      </c>
      <c r="K99" s="200"/>
      <c r="L99" s="199"/>
      <c r="M99" s="212"/>
      <c r="N99" s="199"/>
      <c r="O99" s="212"/>
      <c r="P99" s="199"/>
      <c r="Q99" s="45"/>
      <c r="R99" s="48"/>
    </row>
    <row r="100" spans="1:18" s="49" customFormat="1" ht="9" customHeight="1">
      <c r="A100" s="202"/>
      <c r="B100" s="52"/>
      <c r="C100" s="52"/>
      <c r="D100" s="52"/>
      <c r="E100" s="199"/>
      <c r="F100" s="199"/>
      <c r="G100" s="193"/>
      <c r="H100" s="199"/>
      <c r="I100" s="205"/>
      <c r="J100" s="206" t="str">
        <f>UPPER(IF(OR(I101="a",I101="as"),E98,IF(OR(I101="b",I101="bs"),E102,)))</f>
        <v>KREJČÍ</v>
      </c>
      <c r="K100" s="207"/>
      <c r="L100" s="199"/>
      <c r="M100" s="212"/>
      <c r="N100" s="199"/>
      <c r="O100" s="212"/>
      <c r="P100" s="199"/>
      <c r="Q100" s="45"/>
      <c r="R100" s="48"/>
    </row>
    <row r="101" spans="1:18" s="49" customFormat="1" ht="9" customHeight="1">
      <c r="A101" s="202"/>
      <c r="B101" s="52"/>
      <c r="C101" s="52"/>
      <c r="D101" s="52"/>
      <c r="E101" s="199"/>
      <c r="F101" s="199"/>
      <c r="G101" s="193"/>
      <c r="H101" s="54" t="s">
        <v>16</v>
      </c>
      <c r="I101" s="62" t="s">
        <v>51</v>
      </c>
      <c r="J101" s="208" t="str">
        <f>UPPER(IF(OR(I101="a",I101="as"),E99,IF(OR(I101="b",I101="bs"),E103,)))</f>
        <v>FILIPSKÝ</v>
      </c>
      <c r="K101" s="209"/>
      <c r="L101" s="199"/>
      <c r="M101" s="212"/>
      <c r="N101" s="199"/>
      <c r="O101" s="212"/>
      <c r="P101" s="199"/>
      <c r="Q101" s="45"/>
      <c r="R101" s="48"/>
    </row>
    <row r="102" spans="1:18" s="49" customFormat="1" ht="9" customHeight="1">
      <c r="A102" s="202">
        <v>22</v>
      </c>
      <c r="B102" s="39">
        <f>IF($D102="","",VLOOKUP($D102,'[1]B14 Do Main Draw Prep'!$A$7:$V$39,20))</f>
        <v>0</v>
      </c>
      <c r="C102" s="39">
        <f>IF($D102="","",VLOOKUP($D102,'[1]B14 Do Main Draw Prep'!$A$7:$V$39,21))</f>
        <v>0</v>
      </c>
      <c r="D102" s="40">
        <v>11</v>
      </c>
      <c r="E102" s="39" t="str">
        <f>UPPER(IF($D102="","",VLOOKUP($D102,'[1]B14 Do Main Draw Prep'!$A$7:$V$39,2)))</f>
        <v>KREJČÍ</v>
      </c>
      <c r="F102" s="39" t="str">
        <f>IF($D102="","",VLOOKUP($D102,'[1]B14 Do Main Draw Prep'!$A$7:$V$39,3))</f>
        <v>Lukáš</v>
      </c>
      <c r="G102" s="210"/>
      <c r="H102" s="39" t="str">
        <f>IF($D102="","",VLOOKUP($D102,'[1]B14 Do Main Draw Prep'!$A$7:$V$39,4))</f>
        <v>CZE</v>
      </c>
      <c r="I102" s="211"/>
      <c r="J102" s="199" t="s">
        <v>200</v>
      </c>
      <c r="K102" s="212"/>
      <c r="L102" s="213"/>
      <c r="M102" s="217"/>
      <c r="N102" s="199"/>
      <c r="O102" s="212"/>
      <c r="P102" s="199"/>
      <c r="Q102" s="45"/>
      <c r="R102" s="48"/>
    </row>
    <row r="103" spans="1:18" s="49" customFormat="1" ht="9" customHeight="1">
      <c r="A103" s="202"/>
      <c r="B103" s="52"/>
      <c r="C103" s="52"/>
      <c r="D103" s="52"/>
      <c r="E103" s="39" t="str">
        <f>UPPER(IF($D102="","",VLOOKUP($D102,'[1]B14 Do Main Draw Prep'!$A$7:$V$39,7)))</f>
        <v>FILIPSKÝ</v>
      </c>
      <c r="F103" s="39" t="str">
        <f>IF($D102="","",VLOOKUP($D102,'[1]B14 Do Main Draw Prep'!$A$7:$V$39,8))</f>
        <v>Jakub</v>
      </c>
      <c r="G103" s="210"/>
      <c r="H103" s="39" t="str">
        <f>IF($D102="","",VLOOKUP($D102,'[1]B14 Do Main Draw Prep'!$A$7:$V$39,9))</f>
        <v>CZE</v>
      </c>
      <c r="I103" s="203"/>
      <c r="J103" s="199"/>
      <c r="K103" s="212"/>
      <c r="L103" s="214"/>
      <c r="M103" s="218"/>
      <c r="N103" s="199"/>
      <c r="O103" s="212"/>
      <c r="P103" s="199"/>
      <c r="Q103" s="45"/>
      <c r="R103" s="48"/>
    </row>
    <row r="104" spans="1:18" s="49" customFormat="1" ht="9" customHeight="1">
      <c r="A104" s="202"/>
      <c r="B104" s="52"/>
      <c r="C104" s="52"/>
      <c r="D104" s="60"/>
      <c r="E104" s="199"/>
      <c r="F104" s="199"/>
      <c r="G104" s="193"/>
      <c r="H104" s="199"/>
      <c r="I104" s="216"/>
      <c r="J104" s="199"/>
      <c r="K104" s="205"/>
      <c r="L104" s="206" t="str">
        <f>UPPER(IF(OR(K105="a",K105="as"),J100,IF(OR(K105="b",K105="bs"),J108,)))</f>
        <v>KULICH</v>
      </c>
      <c r="M104" s="212"/>
      <c r="N104" s="199"/>
      <c r="O104" s="212"/>
      <c r="P104" s="199"/>
      <c r="Q104" s="45"/>
      <c r="R104" s="48"/>
    </row>
    <row r="105" spans="1:18" s="49" customFormat="1" ht="9" customHeight="1">
      <c r="A105" s="202"/>
      <c r="B105" s="52"/>
      <c r="C105" s="52"/>
      <c r="D105" s="60"/>
      <c r="E105" s="199"/>
      <c r="F105" s="199"/>
      <c r="G105" s="193"/>
      <c r="H105" s="199"/>
      <c r="I105" s="216"/>
      <c r="J105" s="54" t="s">
        <v>16</v>
      </c>
      <c r="K105" s="62" t="s">
        <v>78</v>
      </c>
      <c r="L105" s="208" t="str">
        <f>UPPER(IF(OR(K105="a",K105="as"),J101,IF(OR(K105="b",K105="bs"),J109,)))</f>
        <v>ORAVEC</v>
      </c>
      <c r="M105" s="203"/>
      <c r="N105" s="199"/>
      <c r="O105" s="212"/>
      <c r="P105" s="199"/>
      <c r="Q105" s="45"/>
      <c r="R105" s="48"/>
    </row>
    <row r="106" spans="1:18" s="49" customFormat="1" ht="9" customHeight="1">
      <c r="A106" s="202">
        <v>23</v>
      </c>
      <c r="B106" s="39">
        <f>IF($D106="","",VLOOKUP($D106,'[1]B14 Do Main Draw Prep'!$A$7:$V$39,20))</f>
        <v>0</v>
      </c>
      <c r="C106" s="39">
        <f>IF($D106="","",VLOOKUP($D106,'[1]B14 Do Main Draw Prep'!$A$7:$V$39,21))</f>
        <v>0</v>
      </c>
      <c r="D106" s="40">
        <v>21</v>
      </c>
      <c r="E106" s="39" t="str">
        <f>UPPER(IF($D106="","",VLOOKUP($D106,'[1]B14 Do Main Draw Prep'!$A$7:$V$39,2)))</f>
        <v>BYE</v>
      </c>
      <c r="F106" s="39">
        <f>IF($D106="","",VLOOKUP($D106,'[1]B14 Do Main Draw Prep'!$A$7:$V$39,3))</f>
        <v>0</v>
      </c>
      <c r="G106" s="210"/>
      <c r="H106" s="39">
        <f>IF($D106="","",VLOOKUP($D106,'[1]B14 Do Main Draw Prep'!$A$7:$V$39,4))</f>
        <v>0</v>
      </c>
      <c r="I106" s="198"/>
      <c r="J106" s="199"/>
      <c r="K106" s="212"/>
      <c r="L106" s="199" t="s">
        <v>194</v>
      </c>
      <c r="M106" s="200"/>
      <c r="N106" s="213"/>
      <c r="O106" s="212"/>
      <c r="P106" s="199"/>
      <c r="Q106" s="45"/>
      <c r="R106" s="48"/>
    </row>
    <row r="107" spans="1:18" s="49" customFormat="1" ht="9" customHeight="1">
      <c r="A107" s="202"/>
      <c r="B107" s="52"/>
      <c r="C107" s="52"/>
      <c r="D107" s="52"/>
      <c r="E107" s="39" t="str">
        <f>UPPER(IF($D106="","",VLOOKUP($D106,'[1]B14 Do Main Draw Prep'!$A$7:$V$39,7)))</f>
        <v>BYE</v>
      </c>
      <c r="F107" s="39">
        <f>IF($D106="","",VLOOKUP($D106,'[1]B14 Do Main Draw Prep'!$A$7:$V$39,8))</f>
        <v>0</v>
      </c>
      <c r="G107" s="210"/>
      <c r="H107" s="39">
        <f>IF($D106="","",VLOOKUP($D106,'[1]B14 Do Main Draw Prep'!$A$7:$V$39,9))</f>
        <v>0</v>
      </c>
      <c r="I107" s="203"/>
      <c r="J107" s="204">
        <f>IF(I107="a",E106,IF(I107="b",E108,""))</f>
      </c>
      <c r="K107" s="212"/>
      <c r="L107" s="199"/>
      <c r="M107" s="200"/>
      <c r="N107" s="199"/>
      <c r="O107" s="212"/>
      <c r="P107" s="199"/>
      <c r="Q107" s="45"/>
      <c r="R107" s="48"/>
    </row>
    <row r="108" spans="1:18" s="49" customFormat="1" ht="9" customHeight="1">
      <c r="A108" s="202"/>
      <c r="B108" s="52"/>
      <c r="C108" s="52"/>
      <c r="D108" s="60"/>
      <c r="E108" s="199"/>
      <c r="F108" s="199"/>
      <c r="G108" s="193"/>
      <c r="H108" s="199"/>
      <c r="I108" s="205"/>
      <c r="J108" s="206" t="str">
        <f>UPPER(IF(OR(I109="a",I109="as"),E106,IF(OR(I109="b",I109="bs"),E110,)))</f>
        <v>KULICH</v>
      </c>
      <c r="K108" s="217"/>
      <c r="L108" s="199"/>
      <c r="M108" s="200"/>
      <c r="N108" s="199"/>
      <c r="O108" s="212"/>
      <c r="P108" s="199"/>
      <c r="Q108" s="45"/>
      <c r="R108" s="48"/>
    </row>
    <row r="109" spans="1:18" s="49" customFormat="1" ht="9" customHeight="1">
      <c r="A109" s="202"/>
      <c r="B109" s="52"/>
      <c r="C109" s="52"/>
      <c r="D109" s="60"/>
      <c r="E109" s="199"/>
      <c r="F109" s="199"/>
      <c r="G109" s="193"/>
      <c r="H109" s="54" t="s">
        <v>16</v>
      </c>
      <c r="I109" s="62" t="s">
        <v>78</v>
      </c>
      <c r="J109" s="208" t="str">
        <f>UPPER(IF(OR(I109="a",I109="as"),E107,IF(OR(I109="b",I109="bs"),E111,)))</f>
        <v>ORAVEC</v>
      </c>
      <c r="K109" s="203"/>
      <c r="L109" s="199"/>
      <c r="M109" s="200"/>
      <c r="N109" s="199"/>
      <c r="O109" s="212"/>
      <c r="P109" s="199"/>
      <c r="Q109" s="45"/>
      <c r="R109" s="48"/>
    </row>
    <row r="110" spans="1:18" s="49" customFormat="1" ht="9" customHeight="1">
      <c r="A110" s="196">
        <v>24</v>
      </c>
      <c r="B110" s="39">
        <f>IF($D110="","",VLOOKUP($D110,'[1]B14 Do Main Draw Prep'!$A$7:$V$39,20))</f>
        <v>0</v>
      </c>
      <c r="C110" s="39">
        <f>IF($D110="","",VLOOKUP($D110,'[1]B14 Do Main Draw Prep'!$A$7:$V$39,21))</f>
        <v>267</v>
      </c>
      <c r="D110" s="40">
        <v>3</v>
      </c>
      <c r="E110" s="41" t="str">
        <f>UPPER(IF($D110="","",VLOOKUP($D110,'[1]B14 Do Main Draw Prep'!$A$7:$V$39,2)))</f>
        <v>KULICH</v>
      </c>
      <c r="F110" s="41" t="str">
        <f>IF($D110="","",VLOOKUP($D110,'[1]B14 Do Main Draw Prep'!$A$7:$V$39,3))</f>
        <v>Adam</v>
      </c>
      <c r="G110" s="197"/>
      <c r="H110" s="41" t="str">
        <f>IF($D110="","",VLOOKUP($D110,'[1]B14 Do Main Draw Prep'!$A$7:$V$39,4))</f>
        <v>SVK</v>
      </c>
      <c r="I110" s="211"/>
      <c r="J110" s="199"/>
      <c r="K110" s="200"/>
      <c r="L110" s="213"/>
      <c r="M110" s="207"/>
      <c r="N110" s="199"/>
      <c r="O110" s="212"/>
      <c r="P110" s="199"/>
      <c r="Q110" s="45"/>
      <c r="R110" s="48"/>
    </row>
    <row r="111" spans="1:18" s="49" customFormat="1" ht="9" customHeight="1">
      <c r="A111" s="202"/>
      <c r="B111" s="52"/>
      <c r="C111" s="52"/>
      <c r="D111" s="52"/>
      <c r="E111" s="41" t="str">
        <f>UPPER(IF($D110="","",VLOOKUP($D110,'[1]B14 Do Main Draw Prep'!$A$7:$V$39,7)))</f>
        <v>ORAVEC</v>
      </c>
      <c r="F111" s="41" t="str">
        <f>IF($D110="","",VLOOKUP($D110,'[1]B14 Do Main Draw Prep'!$A$7:$V$39,8))</f>
        <v>Jakub</v>
      </c>
      <c r="G111" s="197"/>
      <c r="H111" s="41" t="str">
        <f>IF($D110="","",VLOOKUP($D110,'[1]B14 Do Main Draw Prep'!$A$7:$V$39,9))</f>
        <v>SVK</v>
      </c>
      <c r="I111" s="203"/>
      <c r="J111" s="199"/>
      <c r="K111" s="200"/>
      <c r="L111" s="214"/>
      <c r="M111" s="215"/>
      <c r="N111" s="199"/>
      <c r="O111" s="212"/>
      <c r="P111" s="199"/>
      <c r="Q111" s="45"/>
      <c r="R111" s="48"/>
    </row>
    <row r="112" spans="1:18" s="49" customFormat="1" ht="9" customHeight="1">
      <c r="A112" s="202"/>
      <c r="B112" s="52"/>
      <c r="C112" s="52"/>
      <c r="D112" s="60"/>
      <c r="E112" s="199"/>
      <c r="F112" s="199"/>
      <c r="G112" s="193"/>
      <c r="H112" s="199"/>
      <c r="I112" s="216"/>
      <c r="J112" s="199"/>
      <c r="K112" s="200"/>
      <c r="L112" s="199"/>
      <c r="M112" s="200"/>
      <c r="N112" s="200"/>
      <c r="O112" s="205"/>
      <c r="P112" s="206" t="str">
        <f>UPPER(IF(OR(O113="a",O113="as"),N96,IF(OR(O113="b",O113="bs"),N128,)))</f>
        <v>FILO</v>
      </c>
      <c r="Q112" s="221"/>
      <c r="R112" s="48"/>
    </row>
    <row r="113" spans="1:18" s="49" customFormat="1" ht="9" customHeight="1">
      <c r="A113" s="202"/>
      <c r="B113" s="52"/>
      <c r="C113" s="52"/>
      <c r="D113" s="60"/>
      <c r="E113" s="199"/>
      <c r="F113" s="199"/>
      <c r="G113" s="193"/>
      <c r="H113" s="199"/>
      <c r="I113" s="216"/>
      <c r="J113" s="199"/>
      <c r="K113" s="200"/>
      <c r="L113" s="199"/>
      <c r="M113" s="200"/>
      <c r="N113" s="54" t="s">
        <v>16</v>
      </c>
      <c r="O113" s="62" t="s">
        <v>78</v>
      </c>
      <c r="P113" s="208" t="str">
        <f>UPPER(IF(OR(O113="a",O113="as"),N97,IF(OR(O113="b",O113="bs"),N129,)))</f>
        <v>VARHANÍK</v>
      </c>
      <c r="Q113" s="222"/>
      <c r="R113" s="48"/>
    </row>
    <row r="114" spans="1:18" s="49" customFormat="1" ht="9" customHeight="1">
      <c r="A114" s="196">
        <v>25</v>
      </c>
      <c r="B114" s="39">
        <f>IF($D114="","",VLOOKUP($D114,'[1]B14 Do Main Draw Prep'!$A$7:$V$39,20))</f>
        <v>0</v>
      </c>
      <c r="C114" s="39">
        <f>IF($D114="","",VLOOKUP($D114,'[1]B14 Do Main Draw Prep'!$A$7:$V$39,21))</f>
        <v>439</v>
      </c>
      <c r="D114" s="40">
        <v>6</v>
      </c>
      <c r="E114" s="41" t="str">
        <f>UPPER(IF($D114="","",VLOOKUP($D114,'[1]B14 Do Main Draw Prep'!$A$7:$V$39,2)))</f>
        <v>JANEZIC</v>
      </c>
      <c r="F114" s="41" t="str">
        <f>IF($D114="","",VLOOKUP($D114,'[1]B14 Do Main Draw Prep'!$A$7:$V$39,3))</f>
        <v>Dorian</v>
      </c>
      <c r="G114" s="197"/>
      <c r="H114" s="41" t="str">
        <f>IF($D114="","",VLOOKUP($D114,'[1]B14 Do Main Draw Prep'!$A$7:$V$39,4))</f>
        <v>SLO</v>
      </c>
      <c r="I114" s="198"/>
      <c r="J114" s="199"/>
      <c r="K114" s="200"/>
      <c r="L114" s="199"/>
      <c r="M114" s="200"/>
      <c r="N114" s="199"/>
      <c r="O114" s="212"/>
      <c r="P114" s="213" t="s">
        <v>211</v>
      </c>
      <c r="Q114" s="45"/>
      <c r="R114" s="48"/>
    </row>
    <row r="115" spans="1:18" s="49" customFormat="1" ht="9" customHeight="1">
      <c r="A115" s="202"/>
      <c r="B115" s="52"/>
      <c r="C115" s="52"/>
      <c r="D115" s="52"/>
      <c r="E115" s="41" t="str">
        <f>UPPER(IF($D114="","",VLOOKUP($D114,'[1]B14 Do Main Draw Prep'!$A$7:$V$39,7)))</f>
        <v>MARTERER</v>
      </c>
      <c r="F115" s="41" t="str">
        <f>IF($D114="","",VLOOKUP($D114,'[1]B14 Do Main Draw Prep'!$A$7:$V$39,8))</f>
        <v>Maxmilian</v>
      </c>
      <c r="G115" s="197"/>
      <c r="H115" s="41" t="str">
        <f>IF($D114="","",VLOOKUP($D114,'[1]B14 Do Main Draw Prep'!$A$7:$V$39,9))</f>
        <v>GER</v>
      </c>
      <c r="I115" s="203"/>
      <c r="J115" s="204">
        <f>IF(I115="a",E114,IF(I115="b",E116,""))</f>
      </c>
      <c r="K115" s="200"/>
      <c r="L115" s="199"/>
      <c r="M115" s="200"/>
      <c r="N115" s="199"/>
      <c r="O115" s="212"/>
      <c r="P115" s="214"/>
      <c r="Q115" s="223"/>
      <c r="R115" s="48"/>
    </row>
    <row r="116" spans="1:18" s="49" customFormat="1" ht="9" customHeight="1">
      <c r="A116" s="202"/>
      <c r="B116" s="52"/>
      <c r="C116" s="52"/>
      <c r="D116" s="60"/>
      <c r="E116" s="199"/>
      <c r="F116" s="199"/>
      <c r="G116" s="193"/>
      <c r="H116" s="199"/>
      <c r="I116" s="205"/>
      <c r="J116" s="206" t="str">
        <f>UPPER(IF(OR(I117="a",I117="as"),E114,IF(OR(I117="b",I117="bs"),E118,)))</f>
        <v>JANEZIC</v>
      </c>
      <c r="K116" s="207"/>
      <c r="L116" s="199"/>
      <c r="M116" s="200"/>
      <c r="N116" s="199"/>
      <c r="O116" s="212"/>
      <c r="P116" s="199"/>
      <c r="Q116" s="45"/>
      <c r="R116" s="48"/>
    </row>
    <row r="117" spans="1:18" s="49" customFormat="1" ht="9" customHeight="1">
      <c r="A117" s="202"/>
      <c r="B117" s="52"/>
      <c r="C117" s="52"/>
      <c r="D117" s="60"/>
      <c r="E117" s="199"/>
      <c r="F117" s="199"/>
      <c r="G117" s="193"/>
      <c r="H117" s="54" t="s">
        <v>16</v>
      </c>
      <c r="I117" s="62" t="s">
        <v>17</v>
      </c>
      <c r="J117" s="208" t="str">
        <f>UPPER(IF(OR(I117="a",I117="as"),E115,IF(OR(I117="b",I117="bs"),E119,)))</f>
        <v>MARTERER</v>
      </c>
      <c r="K117" s="209"/>
      <c r="L117" s="199"/>
      <c r="M117" s="200"/>
      <c r="N117" s="199"/>
      <c r="O117" s="212"/>
      <c r="P117" s="199"/>
      <c r="Q117" s="45"/>
      <c r="R117" s="48"/>
    </row>
    <row r="118" spans="1:18" s="49" customFormat="1" ht="9" customHeight="1">
      <c r="A118" s="202">
        <v>26</v>
      </c>
      <c r="B118" s="39">
        <f>IF($D118="","",VLOOKUP($D118,'[1]B14 Do Main Draw Prep'!$A$7:$V$39,20))</f>
        <v>0</v>
      </c>
      <c r="C118" s="39">
        <f>IF($D118="","",VLOOKUP($D118,'[1]B14 Do Main Draw Prep'!$A$7:$V$39,21))</f>
        <v>0</v>
      </c>
      <c r="D118" s="40">
        <v>21</v>
      </c>
      <c r="E118" s="39" t="str">
        <f>UPPER(IF($D118="","",VLOOKUP($D118,'[1]B14 Do Main Draw Prep'!$A$7:$V$39,2)))</f>
        <v>BYE</v>
      </c>
      <c r="F118" s="39">
        <f>IF($D118="","",VLOOKUP($D118,'[1]B14 Do Main Draw Prep'!$A$7:$V$39,3))</f>
        <v>0</v>
      </c>
      <c r="G118" s="210"/>
      <c r="H118" s="39">
        <f>IF($D118="","",VLOOKUP($D118,'[1]B14 Do Main Draw Prep'!$A$7:$V$39,4))</f>
        <v>0</v>
      </c>
      <c r="I118" s="211"/>
      <c r="J118" s="199"/>
      <c r="K118" s="212"/>
      <c r="L118" s="213"/>
      <c r="M118" s="207"/>
      <c r="N118" s="199"/>
      <c r="O118" s="212"/>
      <c r="P118" s="199"/>
      <c r="Q118" s="45"/>
      <c r="R118" s="48"/>
    </row>
    <row r="119" spans="1:18" s="49" customFormat="1" ht="9" customHeight="1">
      <c r="A119" s="202"/>
      <c r="B119" s="52"/>
      <c r="C119" s="52"/>
      <c r="D119" s="52"/>
      <c r="E119" s="39" t="str">
        <f>UPPER(IF($D118="","",VLOOKUP($D118,'[1]B14 Do Main Draw Prep'!$A$7:$V$39,7)))</f>
        <v>BYE</v>
      </c>
      <c r="F119" s="39">
        <f>IF($D118="","",VLOOKUP($D118,'[1]B14 Do Main Draw Prep'!$A$7:$V$39,8))</f>
        <v>0</v>
      </c>
      <c r="G119" s="210"/>
      <c r="H119" s="39">
        <f>IF($D118="","",VLOOKUP($D118,'[1]B14 Do Main Draw Prep'!$A$7:$V$39,9))</f>
        <v>0</v>
      </c>
      <c r="I119" s="203"/>
      <c r="J119" s="199"/>
      <c r="K119" s="212"/>
      <c r="L119" s="214"/>
      <c r="M119" s="215"/>
      <c r="N119" s="199"/>
      <c r="O119" s="212"/>
      <c r="P119" s="199"/>
      <c r="Q119" s="45"/>
      <c r="R119" s="48"/>
    </row>
    <row r="120" spans="1:18" s="49" customFormat="1" ht="9" customHeight="1">
      <c r="A120" s="202"/>
      <c r="B120" s="52"/>
      <c r="C120" s="52"/>
      <c r="D120" s="60"/>
      <c r="E120" s="199"/>
      <c r="F120" s="199"/>
      <c r="G120" s="193"/>
      <c r="H120" s="199"/>
      <c r="I120" s="216"/>
      <c r="J120" s="199"/>
      <c r="K120" s="205"/>
      <c r="L120" s="206" t="str">
        <f>UPPER(IF(OR(K121="a",K121="as"),J116,IF(OR(K121="b",K121="bs"),J124,)))</f>
        <v>JANEZIC</v>
      </c>
      <c r="M120" s="200"/>
      <c r="N120" s="199"/>
      <c r="O120" s="212"/>
      <c r="P120" s="199"/>
      <c r="Q120" s="45"/>
      <c r="R120" s="48"/>
    </row>
    <row r="121" spans="1:18" s="49" customFormat="1" ht="9" customHeight="1">
      <c r="A121" s="202"/>
      <c r="B121" s="52"/>
      <c r="C121" s="52"/>
      <c r="D121" s="60"/>
      <c r="E121" s="199"/>
      <c r="F121" s="199"/>
      <c r="G121" s="193"/>
      <c r="H121" s="199"/>
      <c r="I121" s="216"/>
      <c r="J121" s="54" t="s">
        <v>16</v>
      </c>
      <c r="K121" s="62" t="s">
        <v>17</v>
      </c>
      <c r="L121" s="208" t="str">
        <f>UPPER(IF(OR(K121="a",K121="as"),J117,IF(OR(K121="b",K121="bs"),J125,)))</f>
        <v>MARTERER</v>
      </c>
      <c r="M121" s="209"/>
      <c r="N121" s="199"/>
      <c r="O121" s="212"/>
      <c r="P121" s="199"/>
      <c r="Q121" s="45"/>
      <c r="R121" s="48"/>
    </row>
    <row r="122" spans="1:18" s="49" customFormat="1" ht="9" customHeight="1">
      <c r="A122" s="202">
        <v>27</v>
      </c>
      <c r="B122" s="39">
        <f>IF($D122="","",VLOOKUP($D122,'[1]B14 Do Main Draw Prep'!$A$7:$V$39,20))</f>
        <v>0</v>
      </c>
      <c r="C122" s="39">
        <f>IF($D122="","",VLOOKUP($D122,'[1]B14 Do Main Draw Prep'!$A$7:$V$39,21))</f>
        <v>0</v>
      </c>
      <c r="D122" s="40">
        <v>21</v>
      </c>
      <c r="E122" s="39" t="str">
        <f>UPPER(IF($D122="","",VLOOKUP($D122,'[1]B14 Do Main Draw Prep'!$A$7:$V$39,2)))</f>
        <v>BYE</v>
      </c>
      <c r="F122" s="39">
        <f>IF($D122="","",VLOOKUP($D122,'[1]B14 Do Main Draw Prep'!$A$7:$V$39,3))</f>
        <v>0</v>
      </c>
      <c r="G122" s="210"/>
      <c r="H122" s="39">
        <f>IF($D122="","",VLOOKUP($D122,'[1]B14 Do Main Draw Prep'!$A$7:$V$39,4))</f>
        <v>0</v>
      </c>
      <c r="I122" s="198"/>
      <c r="J122" s="199"/>
      <c r="K122" s="212"/>
      <c r="L122" s="199" t="s">
        <v>201</v>
      </c>
      <c r="M122" s="212"/>
      <c r="N122" s="213"/>
      <c r="O122" s="212"/>
      <c r="P122" s="199"/>
      <c r="Q122" s="45"/>
      <c r="R122" s="48"/>
    </row>
    <row r="123" spans="1:18" s="49" customFormat="1" ht="9" customHeight="1">
      <c r="A123" s="202"/>
      <c r="B123" s="52"/>
      <c r="C123" s="52"/>
      <c r="D123" s="52"/>
      <c r="E123" s="39" t="str">
        <f>UPPER(IF($D122="","",VLOOKUP($D122,'[1]B14 Do Main Draw Prep'!$A$7:$V$39,7)))</f>
        <v>BYE</v>
      </c>
      <c r="F123" s="39">
        <f>IF($D122="","",VLOOKUP($D122,'[1]B14 Do Main Draw Prep'!$A$7:$V$39,8))</f>
        <v>0</v>
      </c>
      <c r="G123" s="210"/>
      <c r="H123" s="39">
        <f>IF($D122="","",VLOOKUP($D122,'[1]B14 Do Main Draw Prep'!$A$7:$V$39,9))</f>
        <v>0</v>
      </c>
      <c r="I123" s="203"/>
      <c r="J123" s="204">
        <f>IF(I123="a",E122,IF(I123="b",E124,""))</f>
      </c>
      <c r="K123" s="212"/>
      <c r="L123" s="199"/>
      <c r="M123" s="212"/>
      <c r="N123" s="199"/>
      <c r="O123" s="212"/>
      <c r="P123" s="199"/>
      <c r="Q123" s="45"/>
      <c r="R123" s="48"/>
    </row>
    <row r="124" spans="1:18" s="49" customFormat="1" ht="9" customHeight="1">
      <c r="A124" s="202"/>
      <c r="B124" s="52"/>
      <c r="C124" s="52"/>
      <c r="D124" s="52"/>
      <c r="E124" s="199"/>
      <c r="F124" s="199"/>
      <c r="G124" s="193"/>
      <c r="H124" s="199"/>
      <c r="I124" s="205"/>
      <c r="J124" s="206" t="str">
        <f>UPPER(IF(OR(I125="a",I125="as"),E122,IF(OR(I125="b",I125="bs"),E126,)))</f>
        <v>HERZÁN</v>
      </c>
      <c r="K124" s="217"/>
      <c r="L124" s="199"/>
      <c r="M124" s="212"/>
      <c r="N124" s="199"/>
      <c r="O124" s="212"/>
      <c r="P124" s="199"/>
      <c r="Q124" s="45"/>
      <c r="R124" s="48"/>
    </row>
    <row r="125" spans="1:18" s="49" customFormat="1" ht="9" customHeight="1">
      <c r="A125" s="202"/>
      <c r="B125" s="52"/>
      <c r="C125" s="52"/>
      <c r="D125" s="52"/>
      <c r="E125" s="199"/>
      <c r="F125" s="199"/>
      <c r="G125" s="193"/>
      <c r="H125" s="54" t="s">
        <v>16</v>
      </c>
      <c r="I125" s="62" t="s">
        <v>51</v>
      </c>
      <c r="J125" s="208" t="str">
        <f>UPPER(IF(OR(I125="a",I125="as"),E123,IF(OR(I125="b",I125="bs"),E127,)))</f>
        <v>KUČERA</v>
      </c>
      <c r="K125" s="203"/>
      <c r="L125" s="199"/>
      <c r="M125" s="212"/>
      <c r="N125" s="199"/>
      <c r="O125" s="212"/>
      <c r="P125" s="199"/>
      <c r="Q125" s="45"/>
      <c r="R125" s="48"/>
    </row>
    <row r="126" spans="1:18" s="49" customFormat="1" ht="9" customHeight="1">
      <c r="A126" s="202">
        <v>28</v>
      </c>
      <c r="B126" s="39">
        <f>IF($D126="","",VLOOKUP($D126,'[1]B14 Do Main Draw Prep'!$A$7:$V$39,20))</f>
        <v>0</v>
      </c>
      <c r="C126" s="39">
        <f>IF($D126="","",VLOOKUP($D126,'[1]B14 Do Main Draw Prep'!$A$7:$V$39,21))</f>
        <v>0</v>
      </c>
      <c r="D126" s="40">
        <v>19</v>
      </c>
      <c r="E126" s="219" t="str">
        <f>UPPER(IF($D126="","",VLOOKUP($D126,'[1]B14 Do Main Draw Prep'!$A$7:$V$39,2)))</f>
        <v>HERZÁN</v>
      </c>
      <c r="F126" s="219" t="str">
        <f>IF($D126="","",VLOOKUP($D126,'[1]B14 Do Main Draw Prep'!$A$7:$V$39,3))</f>
        <v>Miroslav</v>
      </c>
      <c r="G126" s="220"/>
      <c r="H126" s="219" t="str">
        <f>IF($D126="","",VLOOKUP($D126,'[1]B14 Do Main Draw Prep'!$A$7:$V$39,4))</f>
        <v>CZE</v>
      </c>
      <c r="I126" s="211"/>
      <c r="J126" s="199"/>
      <c r="K126" s="200"/>
      <c r="L126" s="213"/>
      <c r="M126" s="217"/>
      <c r="N126" s="199"/>
      <c r="O126" s="212"/>
      <c r="P126" s="199"/>
      <c r="Q126" s="45"/>
      <c r="R126" s="48"/>
    </row>
    <row r="127" spans="1:18" s="49" customFormat="1" ht="9" customHeight="1">
      <c r="A127" s="202"/>
      <c r="B127" s="52"/>
      <c r="C127" s="52"/>
      <c r="D127" s="52"/>
      <c r="E127" s="219" t="str">
        <f>UPPER(IF($D126="","",VLOOKUP($D126,'[1]B14 Do Main Draw Prep'!$A$7:$V$39,7)))</f>
        <v>KUČERA</v>
      </c>
      <c r="F127" s="219" t="str">
        <f>IF($D126="","",VLOOKUP($D126,'[1]B14 Do Main Draw Prep'!$A$7:$V$39,8))</f>
        <v>Vojtěch</v>
      </c>
      <c r="G127" s="220"/>
      <c r="H127" s="219" t="str">
        <f>IF($D126="","",VLOOKUP($D126,'[1]B14 Do Main Draw Prep'!$A$7:$V$39,9))</f>
        <v>CZE</v>
      </c>
      <c r="I127" s="203"/>
      <c r="J127" s="199"/>
      <c r="K127" s="200"/>
      <c r="L127" s="214"/>
      <c r="M127" s="218"/>
      <c r="N127" s="199"/>
      <c r="O127" s="212"/>
      <c r="P127" s="199"/>
      <c r="Q127" s="45"/>
      <c r="R127" s="48"/>
    </row>
    <row r="128" spans="1:18" s="49" customFormat="1" ht="9" customHeight="1">
      <c r="A128" s="202"/>
      <c r="B128" s="52"/>
      <c r="C128" s="52"/>
      <c r="D128" s="52"/>
      <c r="E128" s="199"/>
      <c r="F128" s="199"/>
      <c r="G128" s="193"/>
      <c r="H128" s="199"/>
      <c r="I128" s="216"/>
      <c r="J128" s="199"/>
      <c r="K128" s="200"/>
      <c r="L128" s="199"/>
      <c r="M128" s="205"/>
      <c r="N128" s="206" t="str">
        <f>UPPER(IF(OR(M129="a",M129="as"),L120,IF(OR(M129="b",M129="bs"),L136,)))</f>
        <v>FILO</v>
      </c>
      <c r="O128" s="212"/>
      <c r="P128" s="199"/>
      <c r="Q128" s="45"/>
      <c r="R128" s="48"/>
    </row>
    <row r="129" spans="1:18" s="49" customFormat="1" ht="9" customHeight="1">
      <c r="A129" s="202"/>
      <c r="B129" s="52"/>
      <c r="C129" s="52"/>
      <c r="D129" s="52"/>
      <c r="E129" s="199"/>
      <c r="F129" s="199"/>
      <c r="G129" s="193"/>
      <c r="H129" s="199"/>
      <c r="I129" s="216"/>
      <c r="J129" s="199"/>
      <c r="K129" s="200"/>
      <c r="L129" s="54" t="s">
        <v>16</v>
      </c>
      <c r="M129" s="62" t="s">
        <v>78</v>
      </c>
      <c r="N129" s="208" t="str">
        <f>UPPER(IF(OR(M129="a",M129="as"),L121,IF(OR(M129="b",M129="bs"),L137,)))</f>
        <v>VARHANÍK</v>
      </c>
      <c r="O129" s="203"/>
      <c r="P129" s="199"/>
      <c r="Q129" s="45"/>
      <c r="R129" s="48"/>
    </row>
    <row r="130" spans="1:18" s="49" customFormat="1" ht="9" customHeight="1">
      <c r="A130" s="202">
        <v>29</v>
      </c>
      <c r="B130" s="39">
        <f>IF($D130="","",VLOOKUP($D130,'[1]B14 Do Main Draw Prep'!$A$7:$V$39,20))</f>
        <v>0</v>
      </c>
      <c r="C130" s="39">
        <f>IF($D130="","",VLOOKUP($D130,'[1]B14 Do Main Draw Prep'!$A$7:$V$39,21))</f>
        <v>0</v>
      </c>
      <c r="D130" s="40">
        <v>17</v>
      </c>
      <c r="E130" s="39" t="str">
        <f>UPPER(IF($D130="","",VLOOKUP($D130,'[1]B14 Do Main Draw Prep'!$A$7:$V$39,2)))</f>
        <v>PANAK</v>
      </c>
      <c r="F130" s="39" t="str">
        <f>IF($D130="","",VLOOKUP($D130,'[1]B14 Do Main Draw Prep'!$A$7:$V$39,3))</f>
        <v>Yvo</v>
      </c>
      <c r="G130" s="210"/>
      <c r="H130" s="39" t="str">
        <f>IF($D130="","",VLOOKUP($D130,'[1]B14 Do Main Draw Prep'!$A$7:$V$39,4))</f>
        <v>CZE</v>
      </c>
      <c r="I130" s="198"/>
      <c r="J130" s="199"/>
      <c r="K130" s="200"/>
      <c r="L130" s="199"/>
      <c r="M130" s="212"/>
      <c r="N130" s="199" t="s">
        <v>146</v>
      </c>
      <c r="O130" s="200"/>
      <c r="P130" s="199"/>
      <c r="Q130" s="45"/>
      <c r="R130" s="48"/>
    </row>
    <row r="131" spans="1:18" s="49" customFormat="1" ht="9" customHeight="1">
      <c r="A131" s="202"/>
      <c r="B131" s="52"/>
      <c r="C131" s="52"/>
      <c r="D131" s="52"/>
      <c r="E131" s="39" t="str">
        <f>UPPER(IF($D130="","",VLOOKUP($D130,'[1]B14 Do Main Draw Prep'!$A$7:$V$39,7)))</f>
        <v>LAGA</v>
      </c>
      <c r="F131" s="39" t="str">
        <f>IF($D130="","",VLOOKUP($D130,'[1]B14 Do Main Draw Prep'!$A$7:$V$39,8))</f>
        <v>Roman</v>
      </c>
      <c r="G131" s="210"/>
      <c r="H131" s="39" t="str">
        <f>IF($D130="","",VLOOKUP($D130,'[1]B14 Do Main Draw Prep'!$A$7:$V$39,9))</f>
        <v>GER</v>
      </c>
      <c r="I131" s="203"/>
      <c r="J131" s="204">
        <f>IF(I131="a",E130,IF(I131="b",E132,""))</f>
      </c>
      <c r="K131" s="200"/>
      <c r="L131" s="199"/>
      <c r="M131" s="212"/>
      <c r="N131" s="199"/>
      <c r="O131" s="200"/>
      <c r="P131" s="199"/>
      <c r="Q131" s="45"/>
      <c r="R131" s="48"/>
    </row>
    <row r="132" spans="1:18" s="49" customFormat="1" ht="9" customHeight="1">
      <c r="A132" s="202"/>
      <c r="B132" s="52"/>
      <c r="C132" s="52"/>
      <c r="D132" s="60"/>
      <c r="E132" s="199"/>
      <c r="F132" s="199"/>
      <c r="G132" s="193"/>
      <c r="H132" s="199"/>
      <c r="I132" s="205"/>
      <c r="J132" s="206" t="str">
        <f>UPPER(IF(OR(I133="a",I133="as"),E130,IF(OR(I133="b",I133="bs"),E134,)))</f>
        <v>JETEL</v>
      </c>
      <c r="K132" s="207"/>
      <c r="L132" s="199"/>
      <c r="M132" s="212"/>
      <c r="N132" s="199"/>
      <c r="O132" s="200"/>
      <c r="P132" s="199"/>
      <c r="Q132" s="45"/>
      <c r="R132" s="48"/>
    </row>
    <row r="133" spans="1:18" s="49" customFormat="1" ht="9" customHeight="1">
      <c r="A133" s="202"/>
      <c r="B133" s="52"/>
      <c r="C133" s="52"/>
      <c r="D133" s="60"/>
      <c r="E133" s="199"/>
      <c r="F133" s="199"/>
      <c r="G133" s="193"/>
      <c r="H133" s="54" t="s">
        <v>16</v>
      </c>
      <c r="I133" s="62" t="s">
        <v>51</v>
      </c>
      <c r="J133" s="208" t="str">
        <f>UPPER(IF(OR(I133="a",I133="as"),E131,IF(OR(I133="b",I133="bs"),E135,)))</f>
        <v>TARAVAN</v>
      </c>
      <c r="K133" s="209"/>
      <c r="L133" s="199"/>
      <c r="M133" s="212"/>
      <c r="N133" s="199"/>
      <c r="O133" s="200"/>
      <c r="P133" s="199"/>
      <c r="Q133" s="45"/>
      <c r="R133" s="48"/>
    </row>
    <row r="134" spans="1:18" s="49" customFormat="1" ht="9" customHeight="1">
      <c r="A134" s="202">
        <v>30</v>
      </c>
      <c r="B134" s="39">
        <f>IF($D134="","",VLOOKUP($D134,'[1]B14 Do Main Draw Prep'!$A$7:$V$39,20))</f>
        <v>0</v>
      </c>
      <c r="C134" s="39">
        <f>IF($D134="","",VLOOKUP($D134,'[1]B14 Do Main Draw Prep'!$A$7:$V$39,21))</f>
        <v>0</v>
      </c>
      <c r="D134" s="40">
        <v>14</v>
      </c>
      <c r="E134" s="39" t="str">
        <f>UPPER(IF($D134="","",VLOOKUP($D134,'[1]B14 Do Main Draw Prep'!$A$7:$V$39,2)))</f>
        <v>JETEL</v>
      </c>
      <c r="F134" s="39" t="str">
        <f>IF($D134="","",VLOOKUP($D134,'[1]B14 Do Main Draw Prep'!$A$7:$V$39,3))</f>
        <v>Michal</v>
      </c>
      <c r="G134" s="210"/>
      <c r="H134" s="39" t="str">
        <f>IF($D134="","",VLOOKUP($D134,'[1]B14 Do Main Draw Prep'!$A$7:$V$39,4))</f>
        <v>CZE</v>
      </c>
      <c r="I134" s="211"/>
      <c r="J134" s="199" t="s">
        <v>202</v>
      </c>
      <c r="K134" s="212"/>
      <c r="L134" s="213"/>
      <c r="M134" s="217"/>
      <c r="N134" s="199"/>
      <c r="O134" s="200"/>
      <c r="P134" s="199"/>
      <c r="Q134" s="45"/>
      <c r="R134" s="48"/>
    </row>
    <row r="135" spans="1:18" s="49" customFormat="1" ht="9" customHeight="1">
      <c r="A135" s="202"/>
      <c r="B135" s="52"/>
      <c r="C135" s="52"/>
      <c r="D135" s="52"/>
      <c r="E135" s="39" t="str">
        <f>UPPER(IF($D134="","",VLOOKUP($D134,'[1]B14 Do Main Draw Prep'!$A$7:$V$39,7)))</f>
        <v>TARAVAN</v>
      </c>
      <c r="F135" s="39" t="str">
        <f>IF($D134="","",VLOOKUP($D134,'[1]B14 Do Main Draw Prep'!$A$7:$V$39,8))</f>
        <v>Nikita</v>
      </c>
      <c r="G135" s="210"/>
      <c r="H135" s="39" t="str">
        <f>IF($D134="","",VLOOKUP($D134,'[1]B14 Do Main Draw Prep'!$A$7:$V$39,9))</f>
        <v>KGZ</v>
      </c>
      <c r="I135" s="203"/>
      <c r="J135" s="199"/>
      <c r="K135" s="212"/>
      <c r="L135" s="214"/>
      <c r="M135" s="218"/>
      <c r="N135" s="199"/>
      <c r="O135" s="200"/>
      <c r="P135" s="199"/>
      <c r="Q135" s="45"/>
      <c r="R135" s="48"/>
    </row>
    <row r="136" spans="1:18" s="49" customFormat="1" ht="9" customHeight="1">
      <c r="A136" s="202"/>
      <c r="B136" s="52"/>
      <c r="C136" s="52"/>
      <c r="D136" s="60"/>
      <c r="E136" s="199"/>
      <c r="F136" s="199"/>
      <c r="G136" s="193"/>
      <c r="H136" s="199"/>
      <c r="I136" s="216"/>
      <c r="J136" s="199"/>
      <c r="K136" s="205"/>
      <c r="L136" s="206" t="str">
        <f>UPPER(IF(OR(K137="a",K137="as"),J132,IF(OR(K137="b",K137="bs"),J140,)))</f>
        <v>FILO</v>
      </c>
      <c r="M136" s="212"/>
      <c r="N136" s="199"/>
      <c r="O136" s="200"/>
      <c r="P136" s="199"/>
      <c r="Q136" s="45"/>
      <c r="R136" s="48"/>
    </row>
    <row r="137" spans="1:18" s="49" customFormat="1" ht="9" customHeight="1">
      <c r="A137" s="202"/>
      <c r="B137" s="52"/>
      <c r="C137" s="52"/>
      <c r="D137" s="60"/>
      <c r="E137" s="199"/>
      <c r="F137" s="199"/>
      <c r="G137" s="193"/>
      <c r="H137" s="199"/>
      <c r="I137" s="216"/>
      <c r="J137" s="54" t="s">
        <v>16</v>
      </c>
      <c r="K137" s="62" t="s">
        <v>78</v>
      </c>
      <c r="L137" s="208" t="str">
        <f>UPPER(IF(OR(K137="a",K137="as"),J133,IF(OR(K137="b",K137="bs"),J141,)))</f>
        <v>VARHANÍK</v>
      </c>
      <c r="M137" s="203"/>
      <c r="N137" s="199"/>
      <c r="O137" s="200"/>
      <c r="P137" s="199"/>
      <c r="Q137" s="45"/>
      <c r="R137" s="48"/>
    </row>
    <row r="138" spans="1:18" s="49" customFormat="1" ht="9" customHeight="1">
      <c r="A138" s="202">
        <v>31</v>
      </c>
      <c r="B138" s="39">
        <f>IF($D138="","",VLOOKUP($D138,'[1]B14 Do Main Draw Prep'!$A$7:$V$39,20))</f>
        <v>0</v>
      </c>
      <c r="C138" s="39">
        <f>IF($D138="","",VLOOKUP($D138,'[1]B14 Do Main Draw Prep'!$A$7:$V$39,21))</f>
        <v>0</v>
      </c>
      <c r="D138" s="40">
        <v>21</v>
      </c>
      <c r="E138" s="39" t="str">
        <f>UPPER(IF($D138="","",VLOOKUP($D138,'[1]B14 Do Main Draw Prep'!$A$7:$V$39,2)))</f>
        <v>BYE</v>
      </c>
      <c r="F138" s="39">
        <f>IF($D138="","",VLOOKUP($D138,'[1]B14 Do Main Draw Prep'!$A$7:$V$39,3))</f>
        <v>0</v>
      </c>
      <c r="G138" s="210"/>
      <c r="H138" s="39">
        <f>IF($D138="","",VLOOKUP($D138,'[1]B14 Do Main Draw Prep'!$A$7:$V$39,4))</f>
        <v>0</v>
      </c>
      <c r="I138" s="198"/>
      <c r="J138" s="199"/>
      <c r="K138" s="212"/>
      <c r="L138" s="199" t="s">
        <v>64</v>
      </c>
      <c r="M138" s="200"/>
      <c r="N138" s="224" t="str">
        <f>N63</f>
        <v>Final</v>
      </c>
      <c r="O138" s="225"/>
      <c r="P138" s="224" t="str">
        <f>P63</f>
        <v>Winners</v>
      </c>
      <c r="Q138" s="225"/>
      <c r="R138" s="48"/>
    </row>
    <row r="139" spans="1:18" s="49" customFormat="1" ht="9" customHeight="1">
      <c r="A139" s="202"/>
      <c r="B139" s="52"/>
      <c r="C139" s="52"/>
      <c r="D139" s="52"/>
      <c r="E139" s="39" t="str">
        <f>UPPER(IF($D138="","",VLOOKUP($D138,'[1]B14 Do Main Draw Prep'!$A$7:$V$39,7)))</f>
        <v>BYE</v>
      </c>
      <c r="F139" s="39">
        <f>IF($D138="","",VLOOKUP($D138,'[1]B14 Do Main Draw Prep'!$A$7:$V$39,8))</f>
        <v>0</v>
      </c>
      <c r="G139" s="210"/>
      <c r="H139" s="39">
        <f>IF($D138="","",VLOOKUP($D138,'[1]B14 Do Main Draw Prep'!$A$7:$V$39,9))</f>
        <v>0</v>
      </c>
      <c r="I139" s="203"/>
      <c r="J139" s="204">
        <f>IF(I139="a",E138,IF(I139="b",E140,""))</f>
      </c>
      <c r="K139" s="212"/>
      <c r="L139" s="199"/>
      <c r="M139" s="200"/>
      <c r="N139" s="226" t="str">
        <f>N64</f>
        <v>NAGY</v>
      </c>
      <c r="O139" s="225"/>
      <c r="P139" s="228"/>
      <c r="Q139" s="225"/>
      <c r="R139" s="48"/>
    </row>
    <row r="140" spans="1:18" s="49" customFormat="1" ht="9" customHeight="1">
      <c r="A140" s="202"/>
      <c r="B140" s="52"/>
      <c r="C140" s="52"/>
      <c r="D140" s="52"/>
      <c r="E140" s="204"/>
      <c r="F140" s="204"/>
      <c r="G140" s="229"/>
      <c r="H140" s="204"/>
      <c r="I140" s="205"/>
      <c r="J140" s="206" t="str">
        <f>UPPER(IF(OR(I141="a",I141="as"),E138,IF(OR(I141="b",I141="bs"),E142,)))</f>
        <v>FILO</v>
      </c>
      <c r="K140" s="217"/>
      <c r="L140" s="199"/>
      <c r="M140" s="200"/>
      <c r="N140" s="230" t="str">
        <f>N65</f>
        <v>TEKAVEC</v>
      </c>
      <c r="O140" s="255"/>
      <c r="P140" s="228"/>
      <c r="Q140" s="225"/>
      <c r="R140" s="48"/>
    </row>
    <row r="141" spans="1:18" s="49" customFormat="1" ht="9" customHeight="1">
      <c r="A141" s="202"/>
      <c r="B141" s="52"/>
      <c r="C141" s="52"/>
      <c r="D141" s="52"/>
      <c r="E141" s="199"/>
      <c r="F141" s="199"/>
      <c r="G141" s="193"/>
      <c r="H141" s="54" t="s">
        <v>16</v>
      </c>
      <c r="I141" s="62" t="s">
        <v>78</v>
      </c>
      <c r="J141" s="208" t="str">
        <f>UPPER(IF(OR(I141="a",I141="as"),E139,IF(OR(I141="b",I141="bs"),E143,)))</f>
        <v>VARHANÍK</v>
      </c>
      <c r="K141" s="203"/>
      <c r="L141" s="199"/>
      <c r="M141" s="200"/>
      <c r="N141" s="228"/>
      <c r="O141" s="256"/>
      <c r="P141" s="233" t="str">
        <f>P66</f>
        <v>FILO</v>
      </c>
      <c r="Q141" s="225"/>
      <c r="R141" s="48"/>
    </row>
    <row r="142" spans="1:18" s="49" customFormat="1" ht="9" customHeight="1">
      <c r="A142" s="196">
        <v>32</v>
      </c>
      <c r="B142" s="39">
        <f>IF($D142="","",VLOOKUP($D142,'[1]B14 Do Main Draw Prep'!$A$7:$V$39,20))</f>
        <v>0</v>
      </c>
      <c r="C142" s="39">
        <f>IF($D142="","",VLOOKUP($D142,'[1]B14 Do Main Draw Prep'!$A$7:$V$39,21))</f>
        <v>267</v>
      </c>
      <c r="D142" s="40">
        <v>2</v>
      </c>
      <c r="E142" s="41" t="str">
        <f>UPPER(IF($D142="","",VLOOKUP($D142,'[1]B14 Do Main Draw Prep'!$A$7:$V$39,2)))</f>
        <v>FILO</v>
      </c>
      <c r="F142" s="41" t="str">
        <f>IF($D142="","",VLOOKUP($D142,'[1]B14 Do Main Draw Prep'!$A$7:$V$39,3))</f>
        <v>Daniel</v>
      </c>
      <c r="G142" s="197"/>
      <c r="H142" s="41" t="str">
        <f>IF($D142="","",VLOOKUP($D142,'[1]B14 Do Main Draw Prep'!$A$7:$V$39,4))</f>
        <v>CZE</v>
      </c>
      <c r="I142" s="211"/>
      <c r="J142" s="199"/>
      <c r="K142" s="200"/>
      <c r="L142" s="213"/>
      <c r="M142" s="207"/>
      <c r="N142" s="228"/>
      <c r="O142" s="256"/>
      <c r="P142" s="230" t="str">
        <f>P67</f>
        <v>VARHANÍK</v>
      </c>
      <c r="Q142" s="255"/>
      <c r="R142" s="48"/>
    </row>
    <row r="143" spans="1:18" s="49" customFormat="1" ht="9" customHeight="1">
      <c r="A143" s="202"/>
      <c r="B143" s="52"/>
      <c r="C143" s="52"/>
      <c r="D143" s="52"/>
      <c r="E143" s="41" t="str">
        <f>UPPER(IF($D142="","",VLOOKUP($D142,'[1]B14 Do Main Draw Prep'!$A$7:$V$39,7)))</f>
        <v>VARHANÍK</v>
      </c>
      <c r="F143" s="41" t="str">
        <f>IF($D142="","",VLOOKUP($D142,'[1]B14 Do Main Draw Prep'!$A$7:$V$39,8))</f>
        <v>Dominik</v>
      </c>
      <c r="G143" s="197"/>
      <c r="H143" s="41" t="str">
        <f>IF($D142="","",VLOOKUP($D142,'[1]B14 Do Main Draw Prep'!$A$7:$V$39,9))</f>
        <v>CZE</v>
      </c>
      <c r="I143" s="203"/>
      <c r="J143" s="199"/>
      <c r="K143" s="200"/>
      <c r="L143" s="214"/>
      <c r="M143" s="215"/>
      <c r="N143" s="226" t="str">
        <f>N68</f>
        <v>FILO</v>
      </c>
      <c r="O143" s="256"/>
      <c r="P143" s="228" t="str">
        <f>P68</f>
        <v>75 76(6)</v>
      </c>
      <c r="Q143" s="225"/>
      <c r="R143" s="48"/>
    </row>
    <row r="144" spans="1:18" s="49" customFormat="1" ht="9" customHeight="1">
      <c r="A144" s="238"/>
      <c r="B144" s="239"/>
      <c r="C144" s="239"/>
      <c r="D144" s="240"/>
      <c r="E144" s="241"/>
      <c r="F144" s="241"/>
      <c r="G144" s="35"/>
      <c r="H144" s="241"/>
      <c r="I144" s="242"/>
      <c r="J144" s="46"/>
      <c r="K144" s="47"/>
      <c r="L144" s="46"/>
      <c r="M144" s="47"/>
      <c r="N144" s="230" t="str">
        <f>N69</f>
        <v>VARHANÍK</v>
      </c>
      <c r="O144" s="257"/>
      <c r="P144" s="258"/>
      <c r="Q144" s="259"/>
      <c r="R144" s="48"/>
    </row>
    <row r="145" spans="1:18" s="85" customFormat="1" ht="6" customHeight="1">
      <c r="A145" s="238"/>
      <c r="B145" s="239"/>
      <c r="C145" s="239"/>
      <c r="D145" s="240"/>
      <c r="E145" s="241"/>
      <c r="F145" s="241"/>
      <c r="G145" s="244"/>
      <c r="H145" s="241"/>
      <c r="I145" s="242"/>
      <c r="J145" s="46"/>
      <c r="K145" s="47"/>
      <c r="L145" s="82"/>
      <c r="M145" s="83"/>
      <c r="N145" s="245"/>
      <c r="O145" s="246"/>
      <c r="P145" s="245"/>
      <c r="Q145" s="246"/>
      <c r="R145" s="84"/>
    </row>
    <row r="146" spans="1:17" s="98" customFormat="1" ht="10.5" customHeight="1">
      <c r="A146" s="86" t="s">
        <v>19</v>
      </c>
      <c r="B146" s="87"/>
      <c r="C146" s="88"/>
      <c r="D146" s="89" t="s">
        <v>20</v>
      </c>
      <c r="E146" s="90" t="s">
        <v>176</v>
      </c>
      <c r="F146" s="90"/>
      <c r="G146" s="90"/>
      <c r="H146" s="260"/>
      <c r="I146" s="90" t="s">
        <v>20</v>
      </c>
      <c r="J146" s="90" t="s">
        <v>22</v>
      </c>
      <c r="K146" s="93"/>
      <c r="L146" s="90" t="s">
        <v>23</v>
      </c>
      <c r="M146" s="94"/>
      <c r="N146" s="95" t="s">
        <v>24</v>
      </c>
      <c r="O146" s="95"/>
      <c r="P146" s="96" t="str">
        <f>P71</f>
        <v>18:30 29/04/09</v>
      </c>
      <c r="Q146" s="97"/>
    </row>
    <row r="147" spans="1:17" s="98" customFormat="1" ht="9" customHeight="1">
      <c r="A147" s="99" t="s">
        <v>26</v>
      </c>
      <c r="B147" s="100"/>
      <c r="C147" s="101"/>
      <c r="D147" s="102">
        <v>1</v>
      </c>
      <c r="E147" s="103" t="str">
        <f aca="true" t="shared" si="0" ref="E147:G154">E72</f>
        <v>APOSTOL</v>
      </c>
      <c r="F147" s="261">
        <f t="shared" si="0"/>
        <v>5</v>
      </c>
      <c r="G147" s="261" t="str">
        <f t="shared" si="0"/>
        <v>CHOINSKI</v>
      </c>
      <c r="H147" s="249"/>
      <c r="I147" s="250" t="s">
        <v>27</v>
      </c>
      <c r="J147" s="100">
        <f aca="true" t="shared" si="1" ref="J147:J154">J72</f>
        <v>0</v>
      </c>
      <c r="K147" s="107"/>
      <c r="L147" s="100">
        <f aca="true" t="shared" si="2" ref="L147:L154">L72</f>
        <v>0</v>
      </c>
      <c r="M147" s="108"/>
      <c r="N147" s="109" t="s">
        <v>177</v>
      </c>
      <c r="O147" s="110"/>
      <c r="P147" s="110"/>
      <c r="Q147" s="111"/>
    </row>
    <row r="148" spans="1:17" s="98" customFormat="1" ht="9" customHeight="1">
      <c r="A148" s="112" t="s">
        <v>29</v>
      </c>
      <c r="B148" s="113"/>
      <c r="C148" s="114"/>
      <c r="D148" s="102"/>
      <c r="E148" s="103" t="str">
        <f t="shared" si="0"/>
        <v>DJERE</v>
      </c>
      <c r="F148" s="261">
        <f t="shared" si="0"/>
        <v>0</v>
      </c>
      <c r="G148" s="261" t="str">
        <f t="shared" si="0"/>
        <v>MOSER</v>
      </c>
      <c r="H148" s="249"/>
      <c r="I148" s="250"/>
      <c r="J148" s="100">
        <f t="shared" si="1"/>
        <v>0</v>
      </c>
      <c r="K148" s="107"/>
      <c r="L148" s="100">
        <f t="shared" si="2"/>
        <v>0</v>
      </c>
      <c r="M148" s="108"/>
      <c r="N148" s="113" t="str">
        <f>N73</f>
        <v>bye</v>
      </c>
      <c r="O148" s="116"/>
      <c r="P148" s="113"/>
      <c r="Q148" s="117"/>
    </row>
    <row r="149" spans="1:17" s="98" customFormat="1" ht="9" customHeight="1">
      <c r="A149" s="118"/>
      <c r="B149" s="119"/>
      <c r="C149" s="120"/>
      <c r="D149" s="102">
        <v>2</v>
      </c>
      <c r="E149" s="103" t="str">
        <f t="shared" si="0"/>
        <v>FILO</v>
      </c>
      <c r="F149" s="261">
        <f t="shared" si="0"/>
        <v>6</v>
      </c>
      <c r="G149" s="261" t="str">
        <f t="shared" si="0"/>
        <v>JANEZIC</v>
      </c>
      <c r="H149" s="249"/>
      <c r="I149" s="250" t="s">
        <v>30</v>
      </c>
      <c r="J149" s="100">
        <f t="shared" si="1"/>
        <v>0</v>
      </c>
      <c r="K149" s="107"/>
      <c r="L149" s="100">
        <f t="shared" si="2"/>
        <v>0</v>
      </c>
      <c r="M149" s="108"/>
      <c r="N149" s="109" t="s">
        <v>33</v>
      </c>
      <c r="O149" s="110"/>
      <c r="P149" s="110"/>
      <c r="Q149" s="111"/>
    </row>
    <row r="150" spans="1:17" s="98" customFormat="1" ht="9" customHeight="1">
      <c r="A150" s="121"/>
      <c r="B150" s="26"/>
      <c r="C150" s="122"/>
      <c r="D150" s="102"/>
      <c r="E150" s="103" t="str">
        <f t="shared" si="0"/>
        <v>VARHANÍK</v>
      </c>
      <c r="F150" s="261">
        <f t="shared" si="0"/>
        <v>0</v>
      </c>
      <c r="G150" s="261" t="str">
        <f t="shared" si="0"/>
        <v>MARTERER</v>
      </c>
      <c r="H150" s="249"/>
      <c r="I150" s="250"/>
      <c r="J150" s="100">
        <f t="shared" si="1"/>
        <v>0</v>
      </c>
      <c r="K150" s="107"/>
      <c r="L150" s="100">
        <f t="shared" si="2"/>
        <v>0</v>
      </c>
      <c r="M150" s="108"/>
      <c r="N150" s="100" t="s">
        <v>179</v>
      </c>
      <c r="O150" s="107"/>
      <c r="P150" s="100"/>
      <c r="Q150" s="108"/>
    </row>
    <row r="151" spans="1:17" s="98" customFormat="1" ht="9" customHeight="1">
      <c r="A151" s="123"/>
      <c r="B151" s="124"/>
      <c r="C151" s="125"/>
      <c r="D151" s="102">
        <v>3</v>
      </c>
      <c r="E151" s="103" t="str">
        <f t="shared" si="0"/>
        <v>KULICH</v>
      </c>
      <c r="F151" s="261">
        <f t="shared" si="0"/>
        <v>7</v>
      </c>
      <c r="G151" s="261" t="str">
        <f t="shared" si="0"/>
        <v>BLAŠKO</v>
      </c>
      <c r="H151" s="249"/>
      <c r="I151" s="250" t="s">
        <v>32</v>
      </c>
      <c r="J151" s="100">
        <f t="shared" si="1"/>
        <v>0</v>
      </c>
      <c r="K151" s="107"/>
      <c r="L151" s="100">
        <f t="shared" si="2"/>
        <v>0</v>
      </c>
      <c r="M151" s="108"/>
      <c r="N151" s="113" t="s">
        <v>180</v>
      </c>
      <c r="O151" s="116"/>
      <c r="P151" s="113"/>
      <c r="Q151" s="117"/>
    </row>
    <row r="152" spans="1:17" s="98" customFormat="1" ht="9" customHeight="1">
      <c r="A152" s="126"/>
      <c r="B152" s="127"/>
      <c r="C152" s="122"/>
      <c r="D152" s="102"/>
      <c r="E152" s="103" t="str">
        <f t="shared" si="0"/>
        <v>ORAVEC</v>
      </c>
      <c r="F152" s="261">
        <f t="shared" si="0"/>
        <v>0</v>
      </c>
      <c r="G152" s="261" t="str">
        <f t="shared" si="0"/>
        <v>MARKO</v>
      </c>
      <c r="H152" s="249"/>
      <c r="I152" s="250"/>
      <c r="J152" s="100">
        <f t="shared" si="1"/>
        <v>0</v>
      </c>
      <c r="K152" s="107"/>
      <c r="L152" s="100">
        <f t="shared" si="2"/>
        <v>0</v>
      </c>
      <c r="M152" s="108"/>
      <c r="N152" s="109" t="s">
        <v>39</v>
      </c>
      <c r="O152" s="110"/>
      <c r="P152" s="110"/>
      <c r="Q152" s="111"/>
    </row>
    <row r="153" spans="1:17" s="98" customFormat="1" ht="9" customHeight="1">
      <c r="A153" s="126"/>
      <c r="B153" s="127"/>
      <c r="C153" s="128"/>
      <c r="D153" s="102">
        <v>4</v>
      </c>
      <c r="E153" s="103" t="str">
        <f t="shared" si="0"/>
        <v>NAGY</v>
      </c>
      <c r="F153" s="261">
        <f t="shared" si="0"/>
        <v>8</v>
      </c>
      <c r="G153" s="261" t="str">
        <f t="shared" si="0"/>
        <v>BOUDA</v>
      </c>
      <c r="H153" s="249"/>
      <c r="I153" s="250" t="s">
        <v>34</v>
      </c>
      <c r="J153" s="100">
        <f t="shared" si="1"/>
        <v>0</v>
      </c>
      <c r="K153" s="107"/>
      <c r="L153" s="100">
        <f t="shared" si="2"/>
        <v>0</v>
      </c>
      <c r="M153" s="108"/>
      <c r="N153" s="100"/>
      <c r="O153" s="107"/>
      <c r="P153" s="100"/>
      <c r="Q153" s="108"/>
    </row>
    <row r="154" spans="1:17" s="98" customFormat="1" ht="9" customHeight="1">
      <c r="A154" s="129"/>
      <c r="B154" s="130"/>
      <c r="C154" s="131"/>
      <c r="D154" s="132"/>
      <c r="E154" s="133" t="str">
        <f t="shared" si="0"/>
        <v>TEKAVEC</v>
      </c>
      <c r="F154" s="262">
        <f t="shared" si="0"/>
        <v>0</v>
      </c>
      <c r="G154" s="262" t="str">
        <f t="shared" si="0"/>
        <v>ŠTAUBERT</v>
      </c>
      <c r="H154" s="252"/>
      <c r="I154" s="253"/>
      <c r="J154" s="113">
        <f t="shared" si="1"/>
        <v>0</v>
      </c>
      <c r="K154" s="116"/>
      <c r="L154" s="113">
        <f t="shared" si="2"/>
        <v>0</v>
      </c>
      <c r="M154" s="117"/>
      <c r="N154" s="113">
        <f>N79</f>
        <v>0</v>
      </c>
      <c r="O154" s="116"/>
      <c r="P154" s="113"/>
      <c r="Q154" s="117"/>
    </row>
  </sheetData>
  <mergeCells count="1">
    <mergeCell ref="A4:C4"/>
  </mergeCells>
  <conditionalFormatting sqref="B7 B11 B15 B19 B23 B27 B31 B35 B39 B43 B47 B51 B55 B59 B63 B67 B82 B86 B90 B94 B98 B102 B106 B110 B114 B118 B122 B126 B130 B134 B138 B142">
    <cfRule type="cellIs" priority="1" dxfId="4" operator="equal" stopIfTrue="1">
      <formula>"DA"</formula>
    </cfRule>
  </conditionalFormatting>
  <conditionalFormatting sqref="H10 H58 H42 H50 H34 H26 H18 H66 J30 L22 N38 J62 J46 L54 J14 H85 H133 H117 H125 H109 H101 H93 H141 J105 L97 N113 J137 J121 L129 J89 N67">
    <cfRule type="expression" priority="2" dxfId="1" stopIfTrue="1">
      <formula>AND($N$1="CU",H10="Umpire")</formula>
    </cfRule>
    <cfRule type="expression" priority="3" dxfId="2" stopIfTrue="1">
      <formula>AND($N$1="CU",H10&lt;&gt;"Umpire",I10&lt;&gt;"")</formula>
    </cfRule>
    <cfRule type="expression" priority="4" dxfId="3" stopIfTrue="1">
      <formula>AND($N$1="CU",H10&lt;&gt;"Umpire")</formula>
    </cfRule>
  </conditionalFormatting>
  <conditionalFormatting sqref="L13 L29 L45 L61 N21 N53 P37 J9 J17 J25 J33 J41 J49 J57 J65 L88 L104 L120 L136 N96 N128 P112 J84 J92 J100 J108 J116 J124 J132 J140 P66">
    <cfRule type="expression" priority="5" dxfId="0" stopIfTrue="1">
      <formula>I10="as"</formula>
    </cfRule>
    <cfRule type="expression" priority="6" dxfId="0" stopIfTrue="1">
      <formula>I10="bs"</formula>
    </cfRule>
  </conditionalFormatting>
  <conditionalFormatting sqref="L14 L30 L46 L62 N22 N54 P38 J10 J18 J26 J34 J42 J50 J58 J66 L89 L105 L121 L137 N97 N129 P113 J85 J93 J101 J109 J117 J125 J133 J141 P67">
    <cfRule type="expression" priority="7" dxfId="0" stopIfTrue="1">
      <formula>I10="as"</formula>
    </cfRule>
    <cfRule type="expression" priority="8" dxfId="0" stopIfTrue="1">
      <formula>I10="bs"</formula>
    </cfRule>
  </conditionalFormatting>
  <conditionalFormatting sqref="I10 I18 I26 I34 I42 I50 I58 I66 K62 K46 K30 K14 M22 M54 O38 I85 I93 I101 I109 I117 I125 I133 I141 K137 K121 K105 K89 M97 M129 O113 O67">
    <cfRule type="expression" priority="9" dxfId="5" stopIfTrue="1">
      <formula>$N$1="CU"</formula>
    </cfRule>
  </conditionalFormatting>
  <conditionalFormatting sqref="E7 E11 E15 E19 E23 E27 E31 E35 E39 E43 E47 E51 E55 E59 E63 E67 E82 E86 E90 E94 E98 E102 E106 E110 E114 E118 E122 E126 E130 E134 E138 E142">
    <cfRule type="cellIs" priority="10" dxfId="7" operator="equal" stopIfTrue="1">
      <formula>"Bye"</formula>
    </cfRule>
  </conditionalFormatting>
  <conditionalFormatting sqref="D7 D11 D15 D19 D23 D27 D31 D35 D39 D43 D47 D51 D55 D59 D63 D67 D82 D86 D90 D94 D98 D102 D106 D110 D114 D118 D122 D126 D130 D134 D138 D142">
    <cfRule type="cellIs" priority="11" dxfId="8" operator="lessThan" stopIfTrue="1">
      <formula>9</formula>
    </cfRule>
  </conditionalFormatting>
  <conditionalFormatting sqref="P142">
    <cfRule type="expression" priority="12" dxfId="0" stopIfTrue="1">
      <formula>O67="as"</formula>
    </cfRule>
    <cfRule type="expression" priority="13" dxfId="0" stopIfTrue="1">
      <formula>O67="bs"</formula>
    </cfRule>
  </conditionalFormatting>
  <conditionalFormatting sqref="N65">
    <cfRule type="expression" priority="14" dxfId="0" stopIfTrue="1">
      <formula>O38="as"</formula>
    </cfRule>
    <cfRule type="expression" priority="15" dxfId="0" stopIfTrue="1">
      <formula>O38="bs"</formula>
    </cfRule>
  </conditionalFormatting>
  <conditionalFormatting sqref="N69">
    <cfRule type="expression" priority="16" dxfId="0" stopIfTrue="1">
      <formula>O113="as"</formula>
    </cfRule>
    <cfRule type="expression" priority="17" dxfId="0" stopIfTrue="1">
      <formula>O113="bs"</formula>
    </cfRule>
  </conditionalFormatting>
  <conditionalFormatting sqref="N140">
    <cfRule type="expression" priority="18" dxfId="0" stopIfTrue="1">
      <formula>O38="as"</formula>
    </cfRule>
    <cfRule type="expression" priority="19" dxfId="0" stopIfTrue="1">
      <formula>O38="bs"</formula>
    </cfRule>
  </conditionalFormatting>
  <conditionalFormatting sqref="N144">
    <cfRule type="expression" priority="20" dxfId="0" stopIfTrue="1">
      <formula>O113="as"</formula>
    </cfRule>
    <cfRule type="expression" priority="21" dxfId="0" stopIfTrue="1">
      <formula>O113="bs"</formula>
    </cfRule>
  </conditionalFormatting>
  <conditionalFormatting sqref="N64">
    <cfRule type="expression" priority="22" dxfId="0" stopIfTrue="1">
      <formula>O38="as"</formula>
    </cfRule>
    <cfRule type="expression" priority="23" dxfId="0" stopIfTrue="1">
      <formula>O38="bs"</formula>
    </cfRule>
  </conditionalFormatting>
  <conditionalFormatting sqref="N68">
    <cfRule type="expression" priority="24" dxfId="0" stopIfTrue="1">
      <formula>O113="as"</formula>
    </cfRule>
    <cfRule type="expression" priority="25" dxfId="0" stopIfTrue="1">
      <formula>O113="bs"</formula>
    </cfRule>
  </conditionalFormatting>
  <conditionalFormatting sqref="N139">
    <cfRule type="expression" priority="26" dxfId="0" stopIfTrue="1">
      <formula>O38="as"</formula>
    </cfRule>
    <cfRule type="expression" priority="27" dxfId="0" stopIfTrue="1">
      <formula>O38="bs"</formula>
    </cfRule>
  </conditionalFormatting>
  <conditionalFormatting sqref="N143">
    <cfRule type="expression" priority="28" dxfId="0" stopIfTrue="1">
      <formula>O113="as"</formula>
    </cfRule>
    <cfRule type="expression" priority="29" dxfId="0" stopIfTrue="1">
      <formula>O113="bs"</formula>
    </cfRule>
  </conditionalFormatting>
  <conditionalFormatting sqref="P141">
    <cfRule type="expression" priority="30" dxfId="0" stopIfTrue="1">
      <formula>O67="as"</formula>
    </cfRule>
    <cfRule type="expression" priority="31" dxfId="0" stopIfTrue="1">
      <formula>O67="bs"</formula>
    </cfRule>
  </conditionalFormatting>
  <dataValidations count="1">
    <dataValidation type="list" allowBlank="1" showInputMessage="1" sqref="H10 H42 H18 H58 H26 H50 H34 H66 J62 J46 L54 N38 J30 L22 J14 H85 H117 H93 H133 H101 H125 H109 H141 J137 J121 L129 N113 J105 L97 J89 N67">
      <formula1>$T$7:$T$16</formula1>
    </dataValidation>
  </dataValidations>
  <printOptions/>
  <pageMargins left="0.75" right="0.75" top="1" bottom="1" header="0.4921259845" footer="0.4921259845"/>
  <pageSetup orientation="portrait" paperSize="9"/>
  <drawing r:id="rId3"/>
  <legacyDrawing r:id="rId2"/>
</worksheet>
</file>

<file path=xl/worksheets/sheet6.xml><?xml version="1.0" encoding="utf-8"?>
<worksheet xmlns="http://schemas.openxmlformats.org/spreadsheetml/2006/main" xmlns:r="http://schemas.openxmlformats.org/officeDocument/2006/relationships">
  <dimension ref="A1:T154"/>
  <sheetViews>
    <sheetView workbookViewId="0" topLeftCell="A31">
      <selection activeCell="P69" sqref="P69"/>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8" customWidth="1"/>
    <col min="10" max="10" width="10.7109375" style="0" customWidth="1"/>
    <col min="11" max="11" width="1.7109375" style="138" customWidth="1"/>
    <col min="12" max="12" width="10.7109375" style="0" customWidth="1"/>
    <col min="13" max="13" width="1.7109375" style="139" customWidth="1"/>
    <col min="14" max="14" width="10.7109375" style="0" customWidth="1"/>
    <col min="15" max="15" width="1.7109375" style="138" customWidth="1"/>
    <col min="16" max="16" width="10.7109375" style="0" customWidth="1"/>
    <col min="17" max="17" width="1.7109375" style="139" customWidth="1"/>
    <col min="19" max="19" width="8.7109375" style="0" customWidth="1"/>
    <col min="20" max="20" width="8.8515625" style="0" hidden="1" customWidth="1"/>
    <col min="21" max="21" width="5.7109375" style="0" customWidth="1"/>
  </cols>
  <sheetData>
    <row r="1" spans="1:17" s="7" customFormat="1" ht="21.75" customHeight="1">
      <c r="A1" s="1" t="str">
        <f>'[1]Week SetUp'!$A$6</f>
        <v>Wilson Cup 2009</v>
      </c>
      <c r="B1" s="177"/>
      <c r="H1" s="3" t="s">
        <v>0</v>
      </c>
      <c r="I1" s="178"/>
      <c r="J1" s="179" t="s">
        <v>181</v>
      </c>
      <c r="K1" s="179"/>
      <c r="L1" s="180"/>
      <c r="M1" s="178"/>
      <c r="N1" s="178" t="s">
        <v>47</v>
      </c>
      <c r="O1" s="178"/>
      <c r="Q1" s="178"/>
    </row>
    <row r="2" spans="1:17" s="12" customFormat="1" ht="12.75">
      <c r="A2" s="8" t="str">
        <f>'[1]Week SetUp'!$A$8</f>
        <v>Tennis Europe Junior Tour</v>
      </c>
      <c r="B2" s="8"/>
      <c r="C2" s="8"/>
      <c r="D2" s="8"/>
      <c r="E2" s="8"/>
      <c r="F2" s="9"/>
      <c r="I2" s="139"/>
      <c r="J2" s="179" t="s">
        <v>74</v>
      </c>
      <c r="K2" s="179"/>
      <c r="L2" s="179"/>
      <c r="M2" s="139"/>
      <c r="O2" s="139"/>
      <c r="Q2" s="139"/>
    </row>
    <row r="3" spans="1:17" s="18" customFormat="1" ht="10.5" customHeight="1">
      <c r="A3" s="181" t="s">
        <v>3</v>
      </c>
      <c r="B3" s="181"/>
      <c r="C3" s="181"/>
      <c r="D3" s="181"/>
      <c r="E3" s="181"/>
      <c r="F3" s="181" t="s">
        <v>4</v>
      </c>
      <c r="G3" s="181"/>
      <c r="H3" s="181"/>
      <c r="I3" s="182"/>
      <c r="J3" s="13" t="s">
        <v>5</v>
      </c>
      <c r="K3" s="14"/>
      <c r="L3" s="140"/>
      <c r="M3" s="182"/>
      <c r="N3" s="181"/>
      <c r="O3" s="15" t="s">
        <v>6</v>
      </c>
      <c r="P3" s="16"/>
      <c r="Q3" s="17"/>
    </row>
    <row r="4" spans="1:17" s="25" customFormat="1" ht="11.25" customHeight="1" thickBot="1">
      <c r="A4" s="263">
        <f>'[1]Week SetUp'!$A$10</f>
        <v>39930</v>
      </c>
      <c r="B4" s="263"/>
      <c r="C4" s="263"/>
      <c r="D4" s="183"/>
      <c r="E4" s="183"/>
      <c r="F4" s="19" t="str">
        <f>'[1]Week SetUp'!$C$10</f>
        <v>Prague,Czech Rep.</v>
      </c>
      <c r="G4" s="184"/>
      <c r="H4" s="183"/>
      <c r="I4" s="185"/>
      <c r="J4" s="22">
        <f>'[1]Week SetUp'!$D$10</f>
        <v>2</v>
      </c>
      <c r="K4" s="21"/>
      <c r="L4" s="141"/>
      <c r="M4" s="185"/>
      <c r="N4" s="183"/>
      <c r="O4" s="24" t="str">
        <f>'[1]Week SetUp'!$E$10</f>
        <v>Jaroslav Chmelík</v>
      </c>
      <c r="P4" s="19"/>
      <c r="Q4" s="24"/>
    </row>
    <row r="5" spans="1:17" s="18" customFormat="1" ht="9.75">
      <c r="A5" s="186"/>
      <c r="B5" s="187" t="s">
        <v>7</v>
      </c>
      <c r="C5" s="187" t="str">
        <f>IF(OR(F2="Week 3",F2="Masters"),"CP","Rank")</f>
        <v>Rank</v>
      </c>
      <c r="D5" s="187" t="s">
        <v>9</v>
      </c>
      <c r="E5" s="188" t="s">
        <v>10</v>
      </c>
      <c r="F5" s="188" t="s">
        <v>11</v>
      </c>
      <c r="G5" s="188"/>
      <c r="H5" s="188" t="s">
        <v>12</v>
      </c>
      <c r="I5" s="188"/>
      <c r="J5" s="187" t="s">
        <v>13</v>
      </c>
      <c r="K5" s="189"/>
      <c r="L5" s="187" t="s">
        <v>76</v>
      </c>
      <c r="M5" s="189"/>
      <c r="N5" s="187" t="s">
        <v>77</v>
      </c>
      <c r="O5" s="189"/>
      <c r="P5" s="187" t="s">
        <v>173</v>
      </c>
      <c r="Q5" s="190"/>
    </row>
    <row r="6" spans="1:17" s="18" customFormat="1" ht="3.75" customHeight="1" thickBot="1">
      <c r="A6" s="191"/>
      <c r="B6" s="33"/>
      <c r="C6" s="33"/>
      <c r="D6" s="33"/>
      <c r="E6" s="192"/>
      <c r="F6" s="192"/>
      <c r="G6" s="193"/>
      <c r="H6" s="192"/>
      <c r="I6" s="194"/>
      <c r="J6" s="33"/>
      <c r="K6" s="194"/>
      <c r="L6" s="33"/>
      <c r="M6" s="194"/>
      <c r="N6" s="33"/>
      <c r="O6" s="194"/>
      <c r="P6" s="33"/>
      <c r="Q6" s="195"/>
    </row>
    <row r="7" spans="1:20" s="49" customFormat="1" ht="10.5" customHeight="1">
      <c r="A7" s="196">
        <v>1</v>
      </c>
      <c r="B7" s="39">
        <f>IF($D7="","",VLOOKUP($D7,'[1]G14 Do Main Draw Prep'!$A$7:$V$39,20))</f>
        <v>0</v>
      </c>
      <c r="C7" s="39">
        <f>IF($D7="","",VLOOKUP($D7,'[1]G14 Do Main Draw Prep'!$A$7:$V$39,21))</f>
        <v>52</v>
      </c>
      <c r="D7" s="40">
        <v>1</v>
      </c>
      <c r="E7" s="41" t="str">
        <f>UPPER(IF($D7="","",VLOOKUP($D7,'[1]G14 Do Main Draw Prep'!$A$7:$V$39,2)))</f>
        <v>KREJČÍKOVÁ</v>
      </c>
      <c r="F7" s="41" t="str">
        <f>IF($D7="","",VLOOKUP($D7,'[1]G14 Do Main Draw Prep'!$A$7:$V$39,3))</f>
        <v>Barbora</v>
      </c>
      <c r="G7" s="197"/>
      <c r="H7" s="41" t="str">
        <f>IF($D7="","",VLOOKUP($D7,'[1]G14 Do Main Draw Prep'!$A$7:$V$39,4))</f>
        <v>CZE</v>
      </c>
      <c r="I7" s="198"/>
      <c r="J7" s="199"/>
      <c r="K7" s="200"/>
      <c r="L7" s="199"/>
      <c r="M7" s="200"/>
      <c r="N7" s="199"/>
      <c r="O7" s="200"/>
      <c r="P7" s="199"/>
      <c r="Q7" s="201" t="s">
        <v>174</v>
      </c>
      <c r="R7" s="48"/>
      <c r="T7" s="50" t="str">
        <f>'[1]SetUp Officials'!P21</f>
        <v>Umpire</v>
      </c>
    </row>
    <row r="8" spans="1:20" s="49" customFormat="1" ht="9" customHeight="1">
      <c r="A8" s="202"/>
      <c r="B8" s="52"/>
      <c r="C8" s="52"/>
      <c r="D8" s="52"/>
      <c r="E8" s="41" t="str">
        <f>UPPER(IF($D7="","",VLOOKUP($D7,'[1]G14 Do Main Draw Prep'!$A$7:$V$39,7)))</f>
        <v>MARTINOVSKÁ</v>
      </c>
      <c r="F8" s="41" t="str">
        <f>IF($D7="","",VLOOKUP($D7,'[1]G14 Do Main Draw Prep'!$A$7:$V$39,8))</f>
        <v>Andrea</v>
      </c>
      <c r="G8" s="197"/>
      <c r="H8" s="41" t="str">
        <f>IF($D7="","",VLOOKUP($D7,'[1]G14 Do Main Draw Prep'!$A$7:$V$39,9))</f>
        <v>CZE</v>
      </c>
      <c r="I8" s="203"/>
      <c r="J8" s="204">
        <f>IF(I8="a",E7,IF(I8="b",E9,""))</f>
      </c>
      <c r="K8" s="200"/>
      <c r="L8" s="199"/>
      <c r="M8" s="200"/>
      <c r="N8" s="199"/>
      <c r="O8" s="200"/>
      <c r="P8" s="199"/>
      <c r="Q8" s="45"/>
      <c r="R8" s="48"/>
      <c r="T8" s="57" t="str">
        <f>'[1]SetUp Officials'!P22</f>
        <v>J Carboch</v>
      </c>
    </row>
    <row r="9" spans="1:20" s="49" customFormat="1" ht="9" customHeight="1">
      <c r="A9" s="202"/>
      <c r="B9" s="52"/>
      <c r="C9" s="52"/>
      <c r="D9" s="52"/>
      <c r="E9" s="199"/>
      <c r="F9" s="199"/>
      <c r="G9" s="193"/>
      <c r="H9" s="199"/>
      <c r="I9" s="205"/>
      <c r="J9" s="206" t="str">
        <f>UPPER(IF(OR(I10="a",I10="as"),E7,IF(OR(I10="b",I10="bs"),E11,)))</f>
        <v>KREJČÍKOVÁ</v>
      </c>
      <c r="K9" s="207"/>
      <c r="L9" s="199"/>
      <c r="M9" s="200"/>
      <c r="N9" s="199"/>
      <c r="O9" s="200"/>
      <c r="P9" s="199"/>
      <c r="Q9" s="45"/>
      <c r="R9" s="48"/>
      <c r="T9" s="57" t="str">
        <f>'[1]SetUp Officials'!P23</f>
        <v>V Vaverka</v>
      </c>
    </row>
    <row r="10" spans="1:20" s="49" customFormat="1" ht="9" customHeight="1">
      <c r="A10" s="202"/>
      <c r="B10" s="52"/>
      <c r="C10" s="52"/>
      <c r="D10" s="52"/>
      <c r="E10" s="199"/>
      <c r="F10" s="199"/>
      <c r="G10" s="193"/>
      <c r="H10" s="54" t="s">
        <v>16</v>
      </c>
      <c r="I10" s="62" t="s">
        <v>17</v>
      </c>
      <c r="J10" s="208" t="str">
        <f>UPPER(IF(OR(I10="a",I10="as"),E8,IF(OR(I10="b",I10="bs"),E12,)))</f>
        <v>MARTINOVSKÁ</v>
      </c>
      <c r="K10" s="209"/>
      <c r="L10" s="199"/>
      <c r="M10" s="200"/>
      <c r="N10" s="199"/>
      <c r="O10" s="200"/>
      <c r="P10" s="199"/>
      <c r="Q10" s="45"/>
      <c r="R10" s="48"/>
      <c r="T10" s="57" t="str">
        <f>'[1]SetUp Officials'!P24</f>
        <v> </v>
      </c>
    </row>
    <row r="11" spans="1:20" s="49" customFormat="1" ht="9" customHeight="1">
      <c r="A11" s="202">
        <v>2</v>
      </c>
      <c r="B11" s="39">
        <f>IF($D11="","",VLOOKUP($D11,'[1]G14 Do Main Draw Prep'!$A$7:$V$39,20))</f>
        <v>0</v>
      </c>
      <c r="C11" s="39">
        <f>IF($D11="","",VLOOKUP($D11,'[1]G14 Do Main Draw Prep'!$A$7:$V$39,21))</f>
        <v>0</v>
      </c>
      <c r="D11" s="40">
        <v>21</v>
      </c>
      <c r="E11" s="39" t="str">
        <f>UPPER(IF($D11="","",VLOOKUP($D11,'[1]G14 Do Main Draw Prep'!$A$7:$V$39,2)))</f>
        <v>BYE</v>
      </c>
      <c r="F11" s="39">
        <f>IF($D11="","",VLOOKUP($D11,'[1]G14 Do Main Draw Prep'!$A$7:$V$39,3))</f>
        <v>0</v>
      </c>
      <c r="G11" s="210"/>
      <c r="H11" s="39">
        <f>IF($D11="","",VLOOKUP($D11,'[1]G14 Do Main Draw Prep'!$A$7:$V$39,4))</f>
        <v>0</v>
      </c>
      <c r="I11" s="211"/>
      <c r="J11" s="199"/>
      <c r="K11" s="212"/>
      <c r="L11" s="213"/>
      <c r="M11" s="207"/>
      <c r="N11" s="199"/>
      <c r="O11" s="200"/>
      <c r="P11" s="199"/>
      <c r="Q11" s="45"/>
      <c r="R11" s="48"/>
      <c r="T11" s="57" t="str">
        <f>'[1]SetUp Officials'!P25</f>
        <v> </v>
      </c>
    </row>
    <row r="12" spans="1:20" s="49" customFormat="1" ht="9" customHeight="1">
      <c r="A12" s="202"/>
      <c r="B12" s="52"/>
      <c r="C12" s="52"/>
      <c r="D12" s="52"/>
      <c r="E12" s="39" t="str">
        <f>UPPER(IF($D11="","",VLOOKUP($D11,'[1]G14 Do Main Draw Prep'!$A$7:$V$39,7)))</f>
        <v>BYE</v>
      </c>
      <c r="F12" s="39">
        <f>IF($D11="","",VLOOKUP($D11,'[1]G14 Do Main Draw Prep'!$A$7:$V$39,8))</f>
        <v>0</v>
      </c>
      <c r="G12" s="210"/>
      <c r="H12" s="39">
        <f>IF($D11="","",VLOOKUP($D11,'[1]G14 Do Main Draw Prep'!$A$7:$V$39,9))</f>
        <v>0</v>
      </c>
      <c r="I12" s="203"/>
      <c r="J12" s="199"/>
      <c r="K12" s="212"/>
      <c r="L12" s="214"/>
      <c r="M12" s="215"/>
      <c r="N12" s="199"/>
      <c r="O12" s="200"/>
      <c r="P12" s="199"/>
      <c r="Q12" s="45"/>
      <c r="R12" s="48"/>
      <c r="T12" s="57" t="str">
        <f>'[1]SetUp Officials'!P26</f>
        <v> </v>
      </c>
    </row>
    <row r="13" spans="1:20" s="49" customFormat="1" ht="9" customHeight="1">
      <c r="A13" s="202"/>
      <c r="B13" s="52"/>
      <c r="C13" s="52"/>
      <c r="D13" s="60"/>
      <c r="E13" s="199"/>
      <c r="F13" s="199"/>
      <c r="G13" s="193"/>
      <c r="H13" s="199"/>
      <c r="I13" s="216"/>
      <c r="J13" s="199"/>
      <c r="K13" s="205"/>
      <c r="L13" s="206" t="str">
        <f>UPPER(IF(OR(K14="a",K14="as"),J9,IF(OR(K14="b",K14="bs"),J17,)))</f>
        <v>KREJČÍKOVÁ</v>
      </c>
      <c r="M13" s="200"/>
      <c r="N13" s="199"/>
      <c r="O13" s="200"/>
      <c r="P13" s="199"/>
      <c r="Q13" s="45"/>
      <c r="R13" s="48"/>
      <c r="T13" s="57" t="str">
        <f>'[1]SetUp Officials'!P27</f>
        <v> </v>
      </c>
    </row>
    <row r="14" spans="1:20" s="49" customFormat="1" ht="9" customHeight="1">
      <c r="A14" s="202"/>
      <c r="B14" s="52"/>
      <c r="C14" s="52"/>
      <c r="D14" s="60"/>
      <c r="E14" s="199"/>
      <c r="F14" s="199"/>
      <c r="G14" s="193"/>
      <c r="H14" s="199"/>
      <c r="I14" s="216"/>
      <c r="J14" s="54" t="s">
        <v>16</v>
      </c>
      <c r="K14" s="62" t="s">
        <v>17</v>
      </c>
      <c r="L14" s="208" t="str">
        <f>UPPER(IF(OR(K14="a",K14="as"),J10,IF(OR(K14="b",K14="bs"),J18,)))</f>
        <v>MARTINOVSKÁ</v>
      </c>
      <c r="M14" s="209"/>
      <c r="N14" s="199"/>
      <c r="O14" s="200"/>
      <c r="P14" s="199"/>
      <c r="Q14" s="45"/>
      <c r="R14" s="48"/>
      <c r="T14" s="57" t="str">
        <f>'[1]SetUp Officials'!P28</f>
        <v> </v>
      </c>
    </row>
    <row r="15" spans="1:20" s="49" customFormat="1" ht="9" customHeight="1">
      <c r="A15" s="202">
        <v>3</v>
      </c>
      <c r="B15" s="39">
        <f>IF($D15="","",VLOOKUP($D15,'[1]G14 Do Main Draw Prep'!$A$7:$V$39,20))</f>
        <v>0</v>
      </c>
      <c r="C15" s="39">
        <f>IF($D15="","",VLOOKUP($D15,'[1]G14 Do Main Draw Prep'!$A$7:$V$39,21))</f>
        <v>834</v>
      </c>
      <c r="D15" s="40">
        <v>9</v>
      </c>
      <c r="E15" s="39" t="str">
        <f>UPPER(IF($D15="","",VLOOKUP($D15,'[1]G14 Do Main Draw Prep'!$A$7:$V$39,2)))</f>
        <v>ROUČKOVÁ</v>
      </c>
      <c r="F15" s="39" t="str">
        <f>IF($D15="","",VLOOKUP($D15,'[1]G14 Do Main Draw Prep'!$A$7:$V$39,3))</f>
        <v>Kristýna</v>
      </c>
      <c r="G15" s="210"/>
      <c r="H15" s="39" t="str">
        <f>IF($D15="","",VLOOKUP($D15,'[1]G14 Do Main Draw Prep'!$A$7:$V$39,4))</f>
        <v>CZE</v>
      </c>
      <c r="I15" s="198"/>
      <c r="J15" s="199"/>
      <c r="K15" s="212"/>
      <c r="L15" s="199" t="s">
        <v>193</v>
      </c>
      <c r="M15" s="212"/>
      <c r="N15" s="213"/>
      <c r="O15" s="200"/>
      <c r="P15" s="199"/>
      <c r="Q15" s="45"/>
      <c r="R15" s="48"/>
      <c r="T15" s="57" t="str">
        <f>'[1]SetUp Officials'!P29</f>
        <v> </v>
      </c>
    </row>
    <row r="16" spans="1:20" s="49" customFormat="1" ht="9" customHeight="1" thickBot="1">
      <c r="A16" s="202"/>
      <c r="B16" s="52"/>
      <c r="C16" s="52"/>
      <c r="D16" s="52"/>
      <c r="E16" s="39" t="str">
        <f>UPPER(IF($D15="","",VLOOKUP($D15,'[1]G14 Do Main Draw Prep'!$A$7:$V$39,7)))</f>
        <v>SINIAKOVÁ</v>
      </c>
      <c r="F16" s="39" t="str">
        <f>IF($D15="","",VLOOKUP($D15,'[1]G14 Do Main Draw Prep'!$A$7:$V$39,8))</f>
        <v>kateřina</v>
      </c>
      <c r="G16" s="210"/>
      <c r="H16" s="39" t="str">
        <f>IF($D15="","",VLOOKUP($D15,'[1]G14 Do Main Draw Prep'!$A$7:$V$39,9))</f>
        <v>CZE</v>
      </c>
      <c r="I16" s="203"/>
      <c r="J16" s="204">
        <f>IF(I16="a",E15,IF(I16="b",E17,""))</f>
      </c>
      <c r="K16" s="212"/>
      <c r="L16" s="199"/>
      <c r="M16" s="212"/>
      <c r="N16" s="199"/>
      <c r="O16" s="200"/>
      <c r="P16" s="199"/>
      <c r="Q16" s="45"/>
      <c r="R16" s="48"/>
      <c r="T16" s="73" t="str">
        <f>'[1]SetUp Officials'!P30</f>
        <v>None</v>
      </c>
    </row>
    <row r="17" spans="1:18" s="49" customFormat="1" ht="9" customHeight="1">
      <c r="A17" s="202"/>
      <c r="B17" s="52"/>
      <c r="C17" s="52"/>
      <c r="D17" s="60"/>
      <c r="E17" s="199"/>
      <c r="F17" s="199"/>
      <c r="G17" s="193"/>
      <c r="H17" s="199"/>
      <c r="I17" s="205"/>
      <c r="J17" s="206" t="str">
        <f>UPPER(IF(OR(I18="a",I18="as"),E15,IF(OR(I18="b",I18="bs"),E19,)))</f>
        <v>ROUČKOVÁ</v>
      </c>
      <c r="K17" s="217"/>
      <c r="L17" s="199"/>
      <c r="M17" s="212"/>
      <c r="N17" s="199"/>
      <c r="O17" s="200"/>
      <c r="P17" s="199"/>
      <c r="Q17" s="45"/>
      <c r="R17" s="48"/>
    </row>
    <row r="18" spans="1:18" s="49" customFormat="1" ht="9" customHeight="1">
      <c r="A18" s="202"/>
      <c r="B18" s="52"/>
      <c r="C18" s="52"/>
      <c r="D18" s="60"/>
      <c r="E18" s="199"/>
      <c r="F18" s="199"/>
      <c r="G18" s="193"/>
      <c r="H18" s="54" t="s">
        <v>16</v>
      </c>
      <c r="I18" s="62" t="s">
        <v>18</v>
      </c>
      <c r="J18" s="208" t="str">
        <f>UPPER(IF(OR(I18="a",I18="as"),E16,IF(OR(I18="b",I18="bs"),E20,)))</f>
        <v>SINIAKOVÁ</v>
      </c>
      <c r="K18" s="203"/>
      <c r="L18" s="199"/>
      <c r="M18" s="212"/>
      <c r="N18" s="199"/>
      <c r="O18" s="200"/>
      <c r="P18" s="199"/>
      <c r="Q18" s="45"/>
      <c r="R18" s="48"/>
    </row>
    <row r="19" spans="1:18" s="49" customFormat="1" ht="9" customHeight="1">
      <c r="A19" s="202">
        <v>4</v>
      </c>
      <c r="B19" s="39">
        <f>IF($D19="","",VLOOKUP($D19,'[1]G14 Do Main Draw Prep'!$A$7:$V$39,20))</f>
        <v>0</v>
      </c>
      <c r="C19" s="39">
        <f>IF($D19="","",VLOOKUP($D19,'[1]G14 Do Main Draw Prep'!$A$7:$V$39,21))</f>
        <v>0</v>
      </c>
      <c r="D19" s="40">
        <v>19</v>
      </c>
      <c r="E19" s="39" t="str">
        <f>UPPER(IF($D19="","",VLOOKUP($D19,'[1]G14 Do Main Draw Prep'!$A$7:$V$39,2)))</f>
        <v>KREJČÍKOVÁ</v>
      </c>
      <c r="F19" s="39" t="str">
        <f>IF($D19="","",VLOOKUP($D19,'[1]G14 Do Main Draw Prep'!$A$7:$V$39,3))</f>
        <v>Johana</v>
      </c>
      <c r="G19" s="210"/>
      <c r="H19" s="39" t="str">
        <f>IF($D19="","",VLOOKUP($D19,'[1]G14 Do Main Draw Prep'!$A$7:$V$39,4))</f>
        <v>CZE</v>
      </c>
      <c r="I19" s="211"/>
      <c r="J19" s="199" t="s">
        <v>57</v>
      </c>
      <c r="K19" s="200"/>
      <c r="L19" s="213"/>
      <c r="M19" s="217"/>
      <c r="N19" s="199"/>
      <c r="O19" s="200"/>
      <c r="P19" s="199"/>
      <c r="Q19" s="45"/>
      <c r="R19" s="48"/>
    </row>
    <row r="20" spans="1:18" s="49" customFormat="1" ht="9" customHeight="1">
      <c r="A20" s="202"/>
      <c r="B20" s="52"/>
      <c r="C20" s="52"/>
      <c r="D20" s="52"/>
      <c r="E20" s="39" t="str">
        <f>UPPER(IF($D19="","",VLOOKUP($D19,'[1]G14 Do Main Draw Prep'!$A$7:$V$39,7)))</f>
        <v>ŹOVINCOVÁ</v>
      </c>
      <c r="F20" s="39" t="str">
        <f>IF($D19="","",VLOOKUP($D19,'[1]G14 Do Main Draw Prep'!$A$7:$V$39,8))</f>
        <v>Vendula</v>
      </c>
      <c r="G20" s="210"/>
      <c r="H20" s="39" t="str">
        <f>IF($D19="","",VLOOKUP($D19,'[1]G14 Do Main Draw Prep'!$A$7:$V$39,9))</f>
        <v>CZE</v>
      </c>
      <c r="I20" s="203"/>
      <c r="J20" s="199"/>
      <c r="K20" s="200"/>
      <c r="L20" s="214"/>
      <c r="M20" s="218"/>
      <c r="N20" s="199"/>
      <c r="O20" s="200"/>
      <c r="P20" s="199"/>
      <c r="Q20" s="45"/>
      <c r="R20" s="48"/>
    </row>
    <row r="21" spans="1:18" s="49" customFormat="1" ht="9" customHeight="1">
      <c r="A21" s="202"/>
      <c r="B21" s="52"/>
      <c r="C21" s="52"/>
      <c r="D21" s="52"/>
      <c r="E21" s="199"/>
      <c r="F21" s="199"/>
      <c r="G21" s="193"/>
      <c r="H21" s="199"/>
      <c r="I21" s="216"/>
      <c r="J21" s="199"/>
      <c r="K21" s="200"/>
      <c r="L21" s="199"/>
      <c r="M21" s="205"/>
      <c r="N21" s="206" t="str">
        <f>UPPER(IF(OR(M22="a",M22="as"),L13,IF(OR(M22="b",M22="bs"),L29,)))</f>
        <v>KREJČÍKOVÁ</v>
      </c>
      <c r="O21" s="200"/>
      <c r="P21" s="199"/>
      <c r="Q21" s="45"/>
      <c r="R21" s="48"/>
    </row>
    <row r="22" spans="1:18" s="49" customFormat="1" ht="9" customHeight="1">
      <c r="A22" s="202"/>
      <c r="B22" s="52"/>
      <c r="C22" s="52"/>
      <c r="D22" s="52"/>
      <c r="E22" s="199"/>
      <c r="F22" s="199"/>
      <c r="G22" s="193"/>
      <c r="H22" s="199"/>
      <c r="I22" s="216"/>
      <c r="J22" s="199"/>
      <c r="K22" s="200"/>
      <c r="L22" s="54" t="s">
        <v>16</v>
      </c>
      <c r="M22" s="62" t="s">
        <v>17</v>
      </c>
      <c r="N22" s="208" t="str">
        <f>UPPER(IF(OR(M22="a",M22="as"),L14,IF(OR(M22="b",M22="bs"),L30,)))</f>
        <v>MARTINOVSKÁ</v>
      </c>
      <c r="O22" s="209"/>
      <c r="P22" s="199"/>
      <c r="Q22" s="45"/>
      <c r="R22" s="48"/>
    </row>
    <row r="23" spans="1:18" s="49" customFormat="1" ht="9" customHeight="1">
      <c r="A23" s="202">
        <v>5</v>
      </c>
      <c r="B23" s="39">
        <f>IF($D23="","",VLOOKUP($D23,'[1]G14 Do Main Draw Prep'!$A$7:$V$39,20))</f>
        <v>0</v>
      </c>
      <c r="C23" s="39">
        <f>IF($D23="","",VLOOKUP($D23,'[1]G14 Do Main Draw Prep'!$A$7:$V$39,21))</f>
        <v>0</v>
      </c>
      <c r="D23" s="40">
        <v>12</v>
      </c>
      <c r="E23" s="39" t="str">
        <f>UPPER(IF($D23="","",VLOOKUP($D23,'[1]G14 Do Main Draw Prep'!$A$7:$V$39,2)))</f>
        <v>DVOŘÁKOVÁ</v>
      </c>
      <c r="F23" s="39" t="str">
        <f>IF($D23="","",VLOOKUP($D23,'[1]G14 Do Main Draw Prep'!$A$7:$V$39,3))</f>
        <v>Aneta</v>
      </c>
      <c r="G23" s="210"/>
      <c r="H23" s="39" t="str">
        <f>IF($D23="","",VLOOKUP($D23,'[1]G14 Do Main Draw Prep'!$A$7:$V$39,4))</f>
        <v>CZE</v>
      </c>
      <c r="I23" s="198"/>
      <c r="J23" s="199"/>
      <c r="K23" s="200"/>
      <c r="L23" s="199"/>
      <c r="M23" s="212"/>
      <c r="N23" s="199" t="s">
        <v>206</v>
      </c>
      <c r="O23" s="212"/>
      <c r="P23" s="199"/>
      <c r="Q23" s="45"/>
      <c r="R23" s="48"/>
    </row>
    <row r="24" spans="1:18" s="49" customFormat="1" ht="9" customHeight="1">
      <c r="A24" s="202"/>
      <c r="B24" s="52"/>
      <c r="C24" s="52"/>
      <c r="D24" s="52"/>
      <c r="E24" s="219" t="str">
        <f>UPPER(IF($D23="","",VLOOKUP($D23,'[1]G14 Do Main Draw Prep'!$A$7:$V$39,7)))</f>
        <v>SCHWEINEROVÁ</v>
      </c>
      <c r="F24" s="219" t="str">
        <f>IF($D23="","",VLOOKUP($D23,'[1]G14 Do Main Draw Prep'!$A$7:$V$39,8))</f>
        <v>Nikola</v>
      </c>
      <c r="G24" s="220"/>
      <c r="H24" s="219" t="str">
        <f>IF($D23="","",VLOOKUP($D23,'[1]G14 Do Main Draw Prep'!$A$7:$V$39,9))</f>
        <v>CZE</v>
      </c>
      <c r="I24" s="203"/>
      <c r="J24" s="204">
        <f>IF(I24="a",E23,IF(I24="b",E25,""))</f>
      </c>
      <c r="K24" s="200"/>
      <c r="L24" s="199"/>
      <c r="M24" s="212"/>
      <c r="N24" s="199"/>
      <c r="O24" s="212"/>
      <c r="P24" s="199"/>
      <c r="Q24" s="45"/>
      <c r="R24" s="48"/>
    </row>
    <row r="25" spans="1:18" s="49" customFormat="1" ht="9" customHeight="1">
      <c r="A25" s="202"/>
      <c r="B25" s="52"/>
      <c r="C25" s="52"/>
      <c r="D25" s="52"/>
      <c r="E25" s="199"/>
      <c r="F25" s="199"/>
      <c r="G25" s="193"/>
      <c r="H25" s="199"/>
      <c r="I25" s="205"/>
      <c r="J25" s="206" t="str">
        <f>UPPER(IF(OR(I26="a",I26="as"),E23,IF(OR(I26="b",I26="bs"),E27,)))</f>
        <v>DVOŘÁKOVÁ</v>
      </c>
      <c r="K25" s="207"/>
      <c r="L25" s="199"/>
      <c r="M25" s="212"/>
      <c r="N25" s="199"/>
      <c r="O25" s="212"/>
      <c r="P25" s="199"/>
      <c r="Q25" s="45"/>
      <c r="R25" s="48"/>
    </row>
    <row r="26" spans="1:18" s="49" customFormat="1" ht="9" customHeight="1">
      <c r="A26" s="202"/>
      <c r="B26" s="52"/>
      <c r="C26" s="52"/>
      <c r="D26" s="52"/>
      <c r="E26" s="199"/>
      <c r="F26" s="199"/>
      <c r="G26" s="193"/>
      <c r="H26" s="54" t="s">
        <v>16</v>
      </c>
      <c r="I26" s="62" t="s">
        <v>18</v>
      </c>
      <c r="J26" s="208" t="str">
        <f>UPPER(IF(OR(I26="a",I26="as"),E24,IF(OR(I26="b",I26="bs"),E28,)))</f>
        <v>SCHWEINEROVÁ</v>
      </c>
      <c r="K26" s="209"/>
      <c r="L26" s="199"/>
      <c r="M26" s="212"/>
      <c r="N26" s="199"/>
      <c r="O26" s="212"/>
      <c r="P26" s="199"/>
      <c r="Q26" s="45"/>
      <c r="R26" s="48"/>
    </row>
    <row r="27" spans="1:18" s="49" customFormat="1" ht="9" customHeight="1">
      <c r="A27" s="202">
        <v>6</v>
      </c>
      <c r="B27" s="39">
        <f>IF($D27="","",VLOOKUP($D27,'[1]G14 Do Main Draw Prep'!$A$7:$V$39,20))</f>
        <v>0</v>
      </c>
      <c r="C27" s="39">
        <f>IF($D27="","",VLOOKUP($D27,'[1]G14 Do Main Draw Prep'!$A$7:$V$39,21))</f>
        <v>0</v>
      </c>
      <c r="D27" s="40">
        <v>21</v>
      </c>
      <c r="E27" s="39" t="str">
        <f>UPPER(IF($D27="","",VLOOKUP($D27,'[1]G14 Do Main Draw Prep'!$A$7:$V$39,2)))</f>
        <v>BYE</v>
      </c>
      <c r="F27" s="39">
        <f>IF($D27="","",VLOOKUP($D27,'[1]G14 Do Main Draw Prep'!$A$7:$V$39,3))</f>
        <v>0</v>
      </c>
      <c r="G27" s="210"/>
      <c r="H27" s="39">
        <f>IF($D27="","",VLOOKUP($D27,'[1]G14 Do Main Draw Prep'!$A$7:$V$39,4))</f>
        <v>0</v>
      </c>
      <c r="I27" s="211"/>
      <c r="J27" s="199"/>
      <c r="K27" s="212"/>
      <c r="L27" s="213"/>
      <c r="M27" s="217"/>
      <c r="N27" s="199"/>
      <c r="O27" s="212"/>
      <c r="P27" s="199"/>
      <c r="Q27" s="45"/>
      <c r="R27" s="48"/>
    </row>
    <row r="28" spans="1:18" s="49" customFormat="1" ht="9" customHeight="1">
      <c r="A28" s="202"/>
      <c r="B28" s="52"/>
      <c r="C28" s="52"/>
      <c r="D28" s="52"/>
      <c r="E28" s="39" t="str">
        <f>UPPER(IF($D27="","",VLOOKUP($D27,'[1]G14 Do Main Draw Prep'!$A$7:$V$39,7)))</f>
        <v>BYE</v>
      </c>
      <c r="F28" s="39">
        <f>IF($D27="","",VLOOKUP($D27,'[1]G14 Do Main Draw Prep'!$A$7:$V$39,8))</f>
        <v>0</v>
      </c>
      <c r="G28" s="210"/>
      <c r="H28" s="39">
        <f>IF($D27="","",VLOOKUP($D27,'[1]G14 Do Main Draw Prep'!$A$7:$V$39,9))</f>
        <v>0</v>
      </c>
      <c r="I28" s="203"/>
      <c r="J28" s="199"/>
      <c r="K28" s="212"/>
      <c r="L28" s="214"/>
      <c r="M28" s="218"/>
      <c r="N28" s="199"/>
      <c r="O28" s="212"/>
      <c r="P28" s="199"/>
      <c r="Q28" s="45"/>
      <c r="R28" s="48"/>
    </row>
    <row r="29" spans="1:18" s="49" customFormat="1" ht="9" customHeight="1">
      <c r="A29" s="202"/>
      <c r="B29" s="52"/>
      <c r="C29" s="52"/>
      <c r="D29" s="60"/>
      <c r="E29" s="199"/>
      <c r="F29" s="199"/>
      <c r="G29" s="193"/>
      <c r="H29" s="199"/>
      <c r="I29" s="216"/>
      <c r="J29" s="199"/>
      <c r="K29" s="205"/>
      <c r="L29" s="206" t="str">
        <f>UPPER(IF(OR(K30="a",K30="as"),J25,IF(OR(K30="b",K30="bs"),J33,)))</f>
        <v>DVOŘÁKOVÁ</v>
      </c>
      <c r="M29" s="212"/>
      <c r="N29" s="199"/>
      <c r="O29" s="212"/>
      <c r="P29" s="199"/>
      <c r="Q29" s="45"/>
      <c r="R29" s="48"/>
    </row>
    <row r="30" spans="1:18" s="49" customFormat="1" ht="9" customHeight="1">
      <c r="A30" s="202"/>
      <c r="B30" s="52"/>
      <c r="C30" s="52"/>
      <c r="D30" s="60"/>
      <c r="E30" s="199"/>
      <c r="F30" s="199"/>
      <c r="G30" s="193"/>
      <c r="H30" s="199"/>
      <c r="I30" s="216"/>
      <c r="J30" s="54" t="s">
        <v>16</v>
      </c>
      <c r="K30" s="62" t="s">
        <v>18</v>
      </c>
      <c r="L30" s="208" t="str">
        <f>UPPER(IF(OR(K30="a",K30="as"),J26,IF(OR(K30="b",K30="bs"),J34,)))</f>
        <v>SCHWEINEROVÁ</v>
      </c>
      <c r="M30" s="203"/>
      <c r="N30" s="199"/>
      <c r="O30" s="212"/>
      <c r="P30" s="199"/>
      <c r="Q30" s="45"/>
      <c r="R30" s="48"/>
    </row>
    <row r="31" spans="1:18" s="49" customFormat="1" ht="9" customHeight="1">
      <c r="A31" s="202">
        <v>7</v>
      </c>
      <c r="B31" s="39">
        <f>IF($D31="","",VLOOKUP($D31,'[1]G14 Do Main Draw Prep'!$A$7:$V$39,20))</f>
        <v>0</v>
      </c>
      <c r="C31" s="39">
        <f>IF($D31="","",VLOOKUP($D31,'[1]G14 Do Main Draw Prep'!$A$7:$V$39,21))</f>
        <v>0</v>
      </c>
      <c r="D31" s="40">
        <v>21</v>
      </c>
      <c r="E31" s="39" t="str">
        <f>UPPER(IF($D31="","",VLOOKUP($D31,'[1]G14 Do Main Draw Prep'!$A$7:$V$39,2)))</f>
        <v>BYE</v>
      </c>
      <c r="F31" s="39">
        <f>IF($D31="","",VLOOKUP($D31,'[1]G14 Do Main Draw Prep'!$A$7:$V$39,3))</f>
        <v>0</v>
      </c>
      <c r="G31" s="210"/>
      <c r="H31" s="39">
        <f>IF($D31="","",VLOOKUP($D31,'[1]G14 Do Main Draw Prep'!$A$7:$V$39,4))</f>
        <v>0</v>
      </c>
      <c r="I31" s="198"/>
      <c r="J31" s="199"/>
      <c r="K31" s="212"/>
      <c r="L31" s="199" t="s">
        <v>194</v>
      </c>
      <c r="M31" s="200"/>
      <c r="N31" s="213"/>
      <c r="O31" s="212"/>
      <c r="P31" s="199"/>
      <c r="Q31" s="45"/>
      <c r="R31" s="48"/>
    </row>
    <row r="32" spans="1:18" s="49" customFormat="1" ht="9" customHeight="1">
      <c r="A32" s="202"/>
      <c r="B32" s="52"/>
      <c r="C32" s="52"/>
      <c r="D32" s="52"/>
      <c r="E32" s="39" t="str">
        <f>UPPER(IF($D31="","",VLOOKUP($D31,'[1]G14 Do Main Draw Prep'!$A$7:$V$39,7)))</f>
        <v>BYE</v>
      </c>
      <c r="F32" s="39">
        <f>IF($D31="","",VLOOKUP($D31,'[1]G14 Do Main Draw Prep'!$A$7:$V$39,8))</f>
        <v>0</v>
      </c>
      <c r="G32" s="210"/>
      <c r="H32" s="39">
        <f>IF($D31="","",VLOOKUP($D31,'[1]G14 Do Main Draw Prep'!$A$7:$V$39,9))</f>
        <v>0</v>
      </c>
      <c r="I32" s="203"/>
      <c r="J32" s="204">
        <f>IF(I32="a",E31,IF(I32="b",E33,""))</f>
      </c>
      <c r="K32" s="212"/>
      <c r="L32" s="199"/>
      <c r="M32" s="200"/>
      <c r="N32" s="199"/>
      <c r="O32" s="212"/>
      <c r="P32" s="199"/>
      <c r="Q32" s="45"/>
      <c r="R32" s="48"/>
    </row>
    <row r="33" spans="1:18" s="49" customFormat="1" ht="9" customHeight="1">
      <c r="A33" s="202"/>
      <c r="B33" s="52"/>
      <c r="C33" s="52"/>
      <c r="D33" s="60"/>
      <c r="E33" s="199"/>
      <c r="F33" s="199"/>
      <c r="G33" s="193"/>
      <c r="H33" s="199"/>
      <c r="I33" s="205"/>
      <c r="J33" s="206" t="str">
        <f>UPPER(IF(OR(I34="a",I34="as"),E31,IF(OR(I34="b",I34="bs"),E35,)))</f>
        <v>FRIŠOVÁ</v>
      </c>
      <c r="K33" s="217"/>
      <c r="L33" s="199"/>
      <c r="M33" s="200"/>
      <c r="N33" s="199"/>
      <c r="O33" s="212"/>
      <c r="P33" s="199"/>
      <c r="Q33" s="45"/>
      <c r="R33" s="48"/>
    </row>
    <row r="34" spans="1:18" s="49" customFormat="1" ht="9" customHeight="1">
      <c r="A34" s="202"/>
      <c r="B34" s="52"/>
      <c r="C34" s="52"/>
      <c r="D34" s="60"/>
      <c r="E34" s="199"/>
      <c r="F34" s="199"/>
      <c r="G34" s="193"/>
      <c r="H34" s="54" t="s">
        <v>16</v>
      </c>
      <c r="I34" s="62" t="s">
        <v>78</v>
      </c>
      <c r="J34" s="208" t="str">
        <f>UPPER(IF(OR(I34="a",I34="as"),E32,IF(OR(I34="b",I34="bs"),E36,)))</f>
        <v>VAJDOVÁ</v>
      </c>
      <c r="K34" s="203"/>
      <c r="L34" s="199"/>
      <c r="M34" s="200"/>
      <c r="N34" s="199"/>
      <c r="O34" s="212"/>
      <c r="P34" s="199"/>
      <c r="Q34" s="45"/>
      <c r="R34" s="48"/>
    </row>
    <row r="35" spans="1:18" s="49" customFormat="1" ht="9" customHeight="1">
      <c r="A35" s="196">
        <v>8</v>
      </c>
      <c r="B35" s="39">
        <f>IF($D35="","",VLOOKUP($D35,'[1]G14 Do Main Draw Prep'!$A$7:$V$39,20))</f>
        <v>0</v>
      </c>
      <c r="C35" s="39">
        <f>IF($D35="","",VLOOKUP($D35,'[1]G14 Do Main Draw Prep'!$A$7:$V$39,21))</f>
        <v>447</v>
      </c>
      <c r="D35" s="40">
        <v>5</v>
      </c>
      <c r="E35" s="41" t="str">
        <f>UPPER(IF($D35="","",VLOOKUP($D35,'[1]G14 Do Main Draw Prep'!$A$7:$V$39,2)))</f>
        <v>FRIŠOVÁ</v>
      </c>
      <c r="F35" s="41" t="str">
        <f>IF($D35="","",VLOOKUP($D35,'[1]G14 Do Main Draw Prep'!$A$7:$V$39,3))</f>
        <v>Pavla</v>
      </c>
      <c r="G35" s="197"/>
      <c r="H35" s="41" t="str">
        <f>IF($D35="","",VLOOKUP($D35,'[1]G14 Do Main Draw Prep'!$A$7:$V$39,4))</f>
        <v>SVK</v>
      </c>
      <c r="I35" s="211"/>
      <c r="J35" s="199"/>
      <c r="K35" s="200"/>
      <c r="L35" s="213"/>
      <c r="M35" s="207"/>
      <c r="N35" s="199"/>
      <c r="O35" s="212"/>
      <c r="P35" s="199"/>
      <c r="Q35" s="45"/>
      <c r="R35" s="48"/>
    </row>
    <row r="36" spans="1:18" s="49" customFormat="1" ht="9" customHeight="1">
      <c r="A36" s="202"/>
      <c r="B36" s="52"/>
      <c r="C36" s="52"/>
      <c r="D36" s="52"/>
      <c r="E36" s="41" t="str">
        <f>UPPER(IF($D35="","",VLOOKUP($D35,'[1]G14 Do Main Draw Prep'!$A$7:$V$39,7)))</f>
        <v>VAJDOVÁ</v>
      </c>
      <c r="F36" s="41" t="str">
        <f>IF($D35="","",VLOOKUP($D35,'[1]G14 Do Main Draw Prep'!$A$7:$V$39,8))</f>
        <v>Natália</v>
      </c>
      <c r="G36" s="197"/>
      <c r="H36" s="41" t="str">
        <f>IF($D35="","",VLOOKUP($D35,'[1]G14 Do Main Draw Prep'!$A$7:$V$39,9))</f>
        <v>SVK</v>
      </c>
      <c r="I36" s="203"/>
      <c r="J36" s="199"/>
      <c r="K36" s="200"/>
      <c r="L36" s="214"/>
      <c r="M36" s="215"/>
      <c r="N36" s="199"/>
      <c r="O36" s="212"/>
      <c r="P36" s="199"/>
      <c r="Q36" s="45"/>
      <c r="R36" s="48"/>
    </row>
    <row r="37" spans="1:18" s="49" customFormat="1" ht="9" customHeight="1">
      <c r="A37" s="202"/>
      <c r="B37" s="52"/>
      <c r="C37" s="52"/>
      <c r="D37" s="60"/>
      <c r="E37" s="199"/>
      <c r="F37" s="199"/>
      <c r="G37" s="193"/>
      <c r="H37" s="199"/>
      <c r="I37" s="216"/>
      <c r="J37" s="199"/>
      <c r="K37" s="200"/>
      <c r="L37" s="199"/>
      <c r="M37" s="200"/>
      <c r="N37" s="200"/>
      <c r="O37" s="205"/>
      <c r="P37" s="206" t="str">
        <f>UPPER(IF(OR(O38="a",O38="as"),N21,IF(OR(O38="b",O38="bs"),N53,)))</f>
        <v>KREJČÍKOVÁ</v>
      </c>
      <c r="Q37" s="221"/>
      <c r="R37" s="48"/>
    </row>
    <row r="38" spans="1:18" s="49" customFormat="1" ht="9" customHeight="1">
      <c r="A38" s="202"/>
      <c r="B38" s="52"/>
      <c r="C38" s="52"/>
      <c r="D38" s="60"/>
      <c r="E38" s="199"/>
      <c r="F38" s="199"/>
      <c r="G38" s="193"/>
      <c r="H38" s="199"/>
      <c r="I38" s="216"/>
      <c r="J38" s="199"/>
      <c r="K38" s="200"/>
      <c r="L38" s="199"/>
      <c r="M38" s="200"/>
      <c r="N38" s="54" t="s">
        <v>16</v>
      </c>
      <c r="O38" s="62" t="s">
        <v>17</v>
      </c>
      <c r="P38" s="208" t="str">
        <f>UPPER(IF(OR(O38="a",O38="as"),N22,IF(OR(O38="b",O38="bs"),N54,)))</f>
        <v>MARTINOVSKÁ</v>
      </c>
      <c r="Q38" s="222"/>
      <c r="R38" s="48"/>
    </row>
    <row r="39" spans="1:18" s="49" customFormat="1" ht="9" customHeight="1">
      <c r="A39" s="196">
        <v>9</v>
      </c>
      <c r="B39" s="39">
        <f>IF($D39="","",VLOOKUP($D39,'[1]G14 Do Main Draw Prep'!$A$7:$V$39,20))</f>
        <v>0</v>
      </c>
      <c r="C39" s="39">
        <f>IF($D39="","",VLOOKUP($D39,'[1]G14 Do Main Draw Prep'!$A$7:$V$39,21))</f>
        <v>383</v>
      </c>
      <c r="D39" s="40">
        <v>4</v>
      </c>
      <c r="E39" s="41" t="str">
        <f>UPPER(IF($D39="","",VLOOKUP($D39,'[1]G14 Do Main Draw Prep'!$A$7:$V$39,2)))</f>
        <v>ORAVKINOVÁ</v>
      </c>
      <c r="F39" s="41" t="str">
        <f>IF($D39="","",VLOOKUP($D39,'[1]G14 Do Main Draw Prep'!$A$7:$V$39,3))</f>
        <v>Nicole</v>
      </c>
      <c r="G39" s="197"/>
      <c r="H39" s="41" t="str">
        <f>IF($D39="","",VLOOKUP($D39,'[1]G14 Do Main Draw Prep'!$A$7:$V$39,4))</f>
        <v>SVK</v>
      </c>
      <c r="I39" s="198"/>
      <c r="J39" s="199"/>
      <c r="K39" s="200"/>
      <c r="L39" s="199"/>
      <c r="M39" s="200"/>
      <c r="N39" s="199"/>
      <c r="O39" s="212"/>
      <c r="P39" s="213" t="s">
        <v>213</v>
      </c>
      <c r="Q39" s="45"/>
      <c r="R39" s="48"/>
    </row>
    <row r="40" spans="1:18" s="49" customFormat="1" ht="9" customHeight="1">
      <c r="A40" s="202"/>
      <c r="B40" s="52"/>
      <c r="C40" s="52"/>
      <c r="D40" s="52"/>
      <c r="E40" s="41" t="str">
        <f>UPPER(IF($D39="","",VLOOKUP($D39,'[1]G14 Do Main Draw Prep'!$A$7:$V$39,7)))</f>
        <v>STRAUME</v>
      </c>
      <c r="F40" s="41" t="str">
        <f>IF($D39="","",VLOOKUP($D39,'[1]G14 Do Main Draw Prep'!$A$7:$V$39,8))</f>
        <v>Madara</v>
      </c>
      <c r="G40" s="197"/>
      <c r="H40" s="41" t="str">
        <f>IF($D39="","",VLOOKUP($D39,'[1]G14 Do Main Draw Prep'!$A$7:$V$39,9))</f>
        <v>LAT</v>
      </c>
      <c r="I40" s="203"/>
      <c r="J40" s="204">
        <f>IF(I40="a",E39,IF(I40="b",E41,""))</f>
      </c>
      <c r="K40" s="200"/>
      <c r="L40" s="199"/>
      <c r="M40" s="200"/>
      <c r="N40" s="199"/>
      <c r="O40" s="212"/>
      <c r="P40" s="214"/>
      <c r="Q40" s="223"/>
      <c r="R40" s="48"/>
    </row>
    <row r="41" spans="1:18" s="49" customFormat="1" ht="9" customHeight="1">
      <c r="A41" s="202"/>
      <c r="B41" s="52"/>
      <c r="C41" s="52"/>
      <c r="D41" s="60"/>
      <c r="E41" s="199"/>
      <c r="F41" s="199"/>
      <c r="G41" s="193"/>
      <c r="H41" s="199"/>
      <c r="I41" s="205"/>
      <c r="J41" s="206" t="str">
        <f>UPPER(IF(OR(I42="a",I42="as"),E39,IF(OR(I42="b",I42="bs"),E43,)))</f>
        <v>ORAVKINOVÁ</v>
      </c>
      <c r="K41" s="207"/>
      <c r="L41" s="199"/>
      <c r="M41" s="200"/>
      <c r="N41" s="199"/>
      <c r="O41" s="212"/>
      <c r="P41" s="199"/>
      <c r="Q41" s="45"/>
      <c r="R41" s="48"/>
    </row>
    <row r="42" spans="1:18" s="49" customFormat="1" ht="9" customHeight="1">
      <c r="A42" s="202"/>
      <c r="B42" s="52"/>
      <c r="C42" s="52"/>
      <c r="D42" s="60"/>
      <c r="E42" s="199"/>
      <c r="F42" s="199"/>
      <c r="G42" s="193"/>
      <c r="H42" s="54" t="s">
        <v>16</v>
      </c>
      <c r="I42" s="62" t="s">
        <v>17</v>
      </c>
      <c r="J42" s="208" t="str">
        <f>UPPER(IF(OR(I42="a",I42="as"),E40,IF(OR(I42="b",I42="bs"),E44,)))</f>
        <v>STRAUME</v>
      </c>
      <c r="K42" s="209"/>
      <c r="L42" s="199"/>
      <c r="M42" s="200"/>
      <c r="N42" s="199"/>
      <c r="O42" s="212"/>
      <c r="P42" s="199"/>
      <c r="Q42" s="45"/>
      <c r="R42" s="48"/>
    </row>
    <row r="43" spans="1:18" s="49" customFormat="1" ht="9" customHeight="1">
      <c r="A43" s="202">
        <v>10</v>
      </c>
      <c r="B43" s="39">
        <f>IF($D43="","",VLOOKUP($D43,'[1]G14 Do Main Draw Prep'!$A$7:$V$39,20))</f>
        <v>0</v>
      </c>
      <c r="C43" s="39">
        <f>IF($D43="","",VLOOKUP($D43,'[1]G14 Do Main Draw Prep'!$A$7:$V$39,21))</f>
        <v>0</v>
      </c>
      <c r="D43" s="40">
        <v>21</v>
      </c>
      <c r="E43" s="39" t="str">
        <f>UPPER(IF($D43="","",VLOOKUP($D43,'[1]G14 Do Main Draw Prep'!$A$7:$V$39,2)))</f>
        <v>BYE</v>
      </c>
      <c r="F43" s="39">
        <f>IF($D43="","",VLOOKUP($D43,'[1]G14 Do Main Draw Prep'!$A$7:$V$39,3))</f>
        <v>0</v>
      </c>
      <c r="G43" s="210"/>
      <c r="H43" s="39">
        <f>IF($D43="","",VLOOKUP($D43,'[1]G14 Do Main Draw Prep'!$A$7:$V$39,4))</f>
        <v>0</v>
      </c>
      <c r="I43" s="211"/>
      <c r="J43" s="199"/>
      <c r="K43" s="212"/>
      <c r="L43" s="213"/>
      <c r="M43" s="207"/>
      <c r="N43" s="199"/>
      <c r="O43" s="212"/>
      <c r="P43" s="199"/>
      <c r="Q43" s="45"/>
      <c r="R43" s="48"/>
    </row>
    <row r="44" spans="1:18" s="49" customFormat="1" ht="9" customHeight="1">
      <c r="A44" s="202"/>
      <c r="B44" s="52"/>
      <c r="C44" s="52"/>
      <c r="D44" s="52"/>
      <c r="E44" s="39" t="str">
        <f>UPPER(IF($D43="","",VLOOKUP($D43,'[1]G14 Do Main Draw Prep'!$A$7:$V$39,7)))</f>
        <v>BYE</v>
      </c>
      <c r="F44" s="39">
        <f>IF($D43="","",VLOOKUP($D43,'[1]G14 Do Main Draw Prep'!$A$7:$V$39,8))</f>
        <v>0</v>
      </c>
      <c r="G44" s="210"/>
      <c r="H44" s="39">
        <f>IF($D43="","",VLOOKUP($D43,'[1]G14 Do Main Draw Prep'!$A$7:$V$39,9))</f>
        <v>0</v>
      </c>
      <c r="I44" s="203"/>
      <c r="J44" s="199"/>
      <c r="K44" s="212"/>
      <c r="L44" s="214"/>
      <c r="M44" s="215"/>
      <c r="N44" s="199"/>
      <c r="O44" s="212"/>
      <c r="P44" s="199"/>
      <c r="Q44" s="45"/>
      <c r="R44" s="48"/>
    </row>
    <row r="45" spans="1:18" s="49" customFormat="1" ht="9" customHeight="1">
      <c r="A45" s="202"/>
      <c r="B45" s="52"/>
      <c r="C45" s="52"/>
      <c r="D45" s="60"/>
      <c r="E45" s="199"/>
      <c r="F45" s="199"/>
      <c r="G45" s="193"/>
      <c r="H45" s="199"/>
      <c r="I45" s="216"/>
      <c r="J45" s="199"/>
      <c r="K45" s="205"/>
      <c r="L45" s="206" t="str">
        <f>UPPER(IF(OR(K46="a",K46="as"),J41,IF(OR(K46="b",K46="bs"),J49,)))</f>
        <v>CVÁČKOVÁ</v>
      </c>
      <c r="M45" s="200"/>
      <c r="N45" s="199"/>
      <c r="O45" s="212"/>
      <c r="P45" s="199"/>
      <c r="Q45" s="45"/>
      <c r="R45" s="48"/>
    </row>
    <row r="46" spans="1:18" s="49" customFormat="1" ht="9" customHeight="1">
      <c r="A46" s="202"/>
      <c r="B46" s="52"/>
      <c r="C46" s="52"/>
      <c r="D46" s="60"/>
      <c r="E46" s="199"/>
      <c r="F46" s="199"/>
      <c r="G46" s="193"/>
      <c r="H46" s="199"/>
      <c r="I46" s="216"/>
      <c r="J46" s="54" t="s">
        <v>16</v>
      </c>
      <c r="K46" s="62" t="s">
        <v>51</v>
      </c>
      <c r="L46" s="208" t="str">
        <f>UPPER(IF(OR(K46="a",K46="as"),J42,IF(OR(K46="b",K46="bs"),J50,)))</f>
        <v>PATEROVÁ</v>
      </c>
      <c r="M46" s="209"/>
      <c r="N46" s="199"/>
      <c r="O46" s="212"/>
      <c r="P46" s="199"/>
      <c r="Q46" s="45"/>
      <c r="R46" s="48"/>
    </row>
    <row r="47" spans="1:18" s="49" customFormat="1" ht="9" customHeight="1">
      <c r="A47" s="202">
        <v>11</v>
      </c>
      <c r="B47" s="39">
        <f>IF($D47="","",VLOOKUP($D47,'[1]G14 Do Main Draw Prep'!$A$7:$V$39,20))</f>
        <v>0</v>
      </c>
      <c r="C47" s="39">
        <f>IF($D47="","",VLOOKUP($D47,'[1]G14 Do Main Draw Prep'!$A$7:$V$39,21))</f>
        <v>0</v>
      </c>
      <c r="D47" s="40">
        <v>17</v>
      </c>
      <c r="E47" s="39" t="str">
        <f>UPPER(IF($D47="","",VLOOKUP($D47,'[1]G14 Do Main Draw Prep'!$A$7:$V$39,2)))</f>
        <v>CVÁČKOVÁ</v>
      </c>
      <c r="F47" s="39" t="str">
        <f>IF($D47="","",VLOOKUP($D47,'[1]G14 Do Main Draw Prep'!$A$7:$V$39,3))</f>
        <v>Natálie</v>
      </c>
      <c r="G47" s="210"/>
      <c r="H47" s="39" t="str">
        <f>IF($D47="","",VLOOKUP($D47,'[1]G14 Do Main Draw Prep'!$A$7:$V$39,4))</f>
        <v>CZE</v>
      </c>
      <c r="I47" s="198"/>
      <c r="J47" s="199"/>
      <c r="K47" s="212"/>
      <c r="L47" s="199" t="s">
        <v>66</v>
      </c>
      <c r="M47" s="212"/>
      <c r="N47" s="213"/>
      <c r="O47" s="212"/>
      <c r="P47" s="199"/>
      <c r="Q47" s="45"/>
      <c r="R47" s="48"/>
    </row>
    <row r="48" spans="1:18" s="49" customFormat="1" ht="9" customHeight="1">
      <c r="A48" s="202"/>
      <c r="B48" s="52"/>
      <c r="C48" s="52"/>
      <c r="D48" s="52"/>
      <c r="E48" s="39" t="str">
        <f>UPPER(IF($D47="","",VLOOKUP($D47,'[1]G14 Do Main Draw Prep'!$A$7:$V$39,7)))</f>
        <v>PATEROVÁ</v>
      </c>
      <c r="F48" s="39" t="str">
        <f>IF($D47="","",VLOOKUP($D47,'[1]G14 Do Main Draw Prep'!$A$7:$V$39,8))</f>
        <v>Dominika</v>
      </c>
      <c r="G48" s="210"/>
      <c r="H48" s="39" t="str">
        <f>IF($D47="","",VLOOKUP($D47,'[1]G14 Do Main Draw Prep'!$A$7:$V$39,9))</f>
        <v>CZE</v>
      </c>
      <c r="I48" s="203"/>
      <c r="J48" s="204">
        <f>IF(I48="a",E47,IF(I48="b",E49,""))</f>
      </c>
      <c r="K48" s="212"/>
      <c r="L48" s="199"/>
      <c r="M48" s="212"/>
      <c r="N48" s="199"/>
      <c r="O48" s="212"/>
      <c r="P48" s="199"/>
      <c r="Q48" s="45"/>
      <c r="R48" s="48"/>
    </row>
    <row r="49" spans="1:18" s="49" customFormat="1" ht="9" customHeight="1">
      <c r="A49" s="202"/>
      <c r="B49" s="52"/>
      <c r="C49" s="52"/>
      <c r="D49" s="52"/>
      <c r="E49" s="199"/>
      <c r="F49" s="199"/>
      <c r="G49" s="193"/>
      <c r="H49" s="199"/>
      <c r="I49" s="205"/>
      <c r="J49" s="206" t="str">
        <f>UPPER(IF(OR(I50="a",I50="as"),E47,IF(OR(I50="b",I50="bs"),E51,)))</f>
        <v>CVÁČKOVÁ</v>
      </c>
      <c r="K49" s="217"/>
      <c r="L49" s="199"/>
      <c r="M49" s="212"/>
      <c r="N49" s="199"/>
      <c r="O49" s="212"/>
      <c r="P49" s="199"/>
      <c r="Q49" s="45"/>
      <c r="R49" s="48"/>
    </row>
    <row r="50" spans="1:18" s="49" customFormat="1" ht="9" customHeight="1">
      <c r="A50" s="202"/>
      <c r="B50" s="52"/>
      <c r="C50" s="52"/>
      <c r="D50" s="52"/>
      <c r="E50" s="199"/>
      <c r="F50" s="199"/>
      <c r="G50" s="193"/>
      <c r="H50" s="54" t="s">
        <v>16</v>
      </c>
      <c r="I50" s="62" t="s">
        <v>18</v>
      </c>
      <c r="J50" s="208" t="str">
        <f>UPPER(IF(OR(I50="a",I50="as"),E48,IF(OR(I50="b",I50="bs"),E52,)))</f>
        <v>PATEROVÁ</v>
      </c>
      <c r="K50" s="203"/>
      <c r="L50" s="199"/>
      <c r="M50" s="212"/>
      <c r="N50" s="199"/>
      <c r="O50" s="212"/>
      <c r="P50" s="199"/>
      <c r="Q50" s="45"/>
      <c r="R50" s="48"/>
    </row>
    <row r="51" spans="1:18" s="49" customFormat="1" ht="9" customHeight="1">
      <c r="A51" s="202">
        <v>12</v>
      </c>
      <c r="B51" s="39">
        <f>IF($D51="","",VLOOKUP($D51,'[1]G14 Do Main Draw Prep'!$A$7:$V$39,20))</f>
        <v>0</v>
      </c>
      <c r="C51" s="39">
        <f>IF($D51="","",VLOOKUP($D51,'[1]G14 Do Main Draw Prep'!$A$7:$V$39,21))</f>
        <v>0</v>
      </c>
      <c r="D51" s="40">
        <v>11</v>
      </c>
      <c r="E51" s="39" t="str">
        <f>UPPER(IF($D51="","",VLOOKUP($D51,'[1]G14 Do Main Draw Prep'!$A$7:$V$39,2)))</f>
        <v>HALUZÍKOVÁ</v>
      </c>
      <c r="F51" s="39" t="str">
        <f>IF($D51="","",VLOOKUP($D51,'[1]G14 Do Main Draw Prep'!$A$7:$V$39,3))</f>
        <v>Veronika</v>
      </c>
      <c r="G51" s="210"/>
      <c r="H51" s="39" t="str">
        <f>IF($D51="","",VLOOKUP($D51,'[1]G14 Do Main Draw Prep'!$A$7:$V$39,4))</f>
        <v>CZE</v>
      </c>
      <c r="I51" s="211"/>
      <c r="J51" s="199" t="s">
        <v>66</v>
      </c>
      <c r="K51" s="200"/>
      <c r="L51" s="213"/>
      <c r="M51" s="217"/>
      <c r="N51" s="199"/>
      <c r="O51" s="212"/>
      <c r="P51" s="199"/>
      <c r="Q51" s="45"/>
      <c r="R51" s="48"/>
    </row>
    <row r="52" spans="1:18" s="49" customFormat="1" ht="9" customHeight="1">
      <c r="A52" s="202"/>
      <c r="B52" s="52"/>
      <c r="C52" s="52"/>
      <c r="D52" s="52"/>
      <c r="E52" s="219" t="str">
        <f>UPPER(IF($D51="","",VLOOKUP($D51,'[1]G14 Do Main Draw Prep'!$A$7:$V$39,7)))</f>
        <v>LAŇAROVÁ</v>
      </c>
      <c r="F52" s="219" t="str">
        <f>IF($D51="","",VLOOKUP($D51,'[1]G14 Do Main Draw Prep'!$A$7:$V$39,8))</f>
        <v>kateřina</v>
      </c>
      <c r="G52" s="220"/>
      <c r="H52" s="219" t="str">
        <f>IF($D51="","",VLOOKUP($D51,'[1]G14 Do Main Draw Prep'!$A$7:$V$39,9))</f>
        <v>CZE</v>
      </c>
      <c r="I52" s="203"/>
      <c r="J52" s="199"/>
      <c r="K52" s="200"/>
      <c r="L52" s="214"/>
      <c r="M52" s="218"/>
      <c r="N52" s="199"/>
      <c r="O52" s="212"/>
      <c r="P52" s="199"/>
      <c r="Q52" s="45"/>
      <c r="R52" s="48"/>
    </row>
    <row r="53" spans="1:18" s="49" customFormat="1" ht="9" customHeight="1">
      <c r="A53" s="202"/>
      <c r="B53" s="52"/>
      <c r="C53" s="52"/>
      <c r="D53" s="52"/>
      <c r="E53" s="199"/>
      <c r="F53" s="199"/>
      <c r="G53" s="193"/>
      <c r="H53" s="199"/>
      <c r="I53" s="216"/>
      <c r="J53" s="199"/>
      <c r="K53" s="200"/>
      <c r="L53" s="199"/>
      <c r="M53" s="205"/>
      <c r="N53" s="206" t="str">
        <f>UPPER(IF(OR(M54="a",M54="as"),L45,IF(OR(M54="b",M54="bs"),L61,)))</f>
        <v>RUTAROVÁ</v>
      </c>
      <c r="O53" s="212"/>
      <c r="P53" s="199"/>
      <c r="Q53" s="45"/>
      <c r="R53" s="48"/>
    </row>
    <row r="54" spans="1:18" s="49" customFormat="1" ht="9" customHeight="1">
      <c r="A54" s="202"/>
      <c r="B54" s="52"/>
      <c r="C54" s="52"/>
      <c r="D54" s="52"/>
      <c r="E54" s="199"/>
      <c r="F54" s="199"/>
      <c r="G54" s="193"/>
      <c r="H54" s="199"/>
      <c r="I54" s="216"/>
      <c r="J54" s="199"/>
      <c r="K54" s="200"/>
      <c r="L54" s="54" t="s">
        <v>16</v>
      </c>
      <c r="M54" s="62" t="s">
        <v>78</v>
      </c>
      <c r="N54" s="208" t="str">
        <f>UPPER(IF(OR(M54="a",M54="as"),L46,IF(OR(M54="b",M54="bs"),L62,)))</f>
        <v>SLAVÍČKOVÁ</v>
      </c>
      <c r="O54" s="203"/>
      <c r="P54" s="199"/>
      <c r="Q54" s="45"/>
      <c r="R54" s="48"/>
    </row>
    <row r="55" spans="1:18" s="49" customFormat="1" ht="9" customHeight="1">
      <c r="A55" s="202">
        <v>13</v>
      </c>
      <c r="B55" s="39">
        <f>IF($D55="","",VLOOKUP($D55,'[1]G14 Do Main Draw Prep'!$A$7:$V$39,20))</f>
        <v>0</v>
      </c>
      <c r="C55" s="39">
        <f>IF($D55="","",VLOOKUP($D55,'[1]G14 Do Main Draw Prep'!$A$7:$V$39,21))</f>
        <v>0</v>
      </c>
      <c r="D55" s="40">
        <v>16</v>
      </c>
      <c r="E55" s="39" t="str">
        <f>UPPER(IF($D55="","",VLOOKUP($D55,'[1]G14 Do Main Draw Prep'!$A$7:$V$39,2)))</f>
        <v>PILZOVÁ</v>
      </c>
      <c r="F55" s="39" t="str">
        <f>IF($D55="","",VLOOKUP($D55,'[1]G14 Do Main Draw Prep'!$A$7:$V$39,3))</f>
        <v>Tereza</v>
      </c>
      <c r="G55" s="210"/>
      <c r="H55" s="39" t="str">
        <f>IF($D55="","",VLOOKUP($D55,'[1]G14 Do Main Draw Prep'!$A$7:$V$39,4))</f>
        <v>CZE</v>
      </c>
      <c r="I55" s="198"/>
      <c r="J55" s="199"/>
      <c r="K55" s="200"/>
      <c r="L55" s="199"/>
      <c r="M55" s="212"/>
      <c r="N55" s="199" t="s">
        <v>168</v>
      </c>
      <c r="O55" s="200"/>
      <c r="P55" s="199"/>
      <c r="Q55" s="45"/>
      <c r="R55" s="48"/>
    </row>
    <row r="56" spans="1:18" s="49" customFormat="1" ht="9" customHeight="1">
      <c r="A56" s="202"/>
      <c r="B56" s="52"/>
      <c r="C56" s="52"/>
      <c r="D56" s="52"/>
      <c r="E56" s="39" t="str">
        <f>UPPER(IF($D55="","",VLOOKUP($D55,'[1]G14 Do Main Draw Prep'!$A$7:$V$39,7)))</f>
        <v>VOSECKÁ</v>
      </c>
      <c r="F56" s="39" t="str">
        <f>IF($D55="","",VLOOKUP($D55,'[1]G14 Do Main Draw Prep'!$A$7:$V$39,8))</f>
        <v>Andrea</v>
      </c>
      <c r="G56" s="210"/>
      <c r="H56" s="39" t="str">
        <f>IF($D55="","",VLOOKUP($D55,'[1]G14 Do Main Draw Prep'!$A$7:$V$39,9))</f>
        <v>CZE</v>
      </c>
      <c r="I56" s="203"/>
      <c r="J56" s="204">
        <f>IF(I56="a",E55,IF(I56="b",E57,""))</f>
      </c>
      <c r="K56" s="200"/>
      <c r="L56" s="199"/>
      <c r="M56" s="212"/>
      <c r="N56" s="199"/>
      <c r="O56" s="200"/>
      <c r="P56" s="199"/>
      <c r="Q56" s="45"/>
      <c r="R56" s="48"/>
    </row>
    <row r="57" spans="1:18" s="49" customFormat="1" ht="9" customHeight="1">
      <c r="A57" s="202"/>
      <c r="B57" s="52"/>
      <c r="C57" s="52"/>
      <c r="D57" s="60"/>
      <c r="E57" s="199"/>
      <c r="F57" s="199"/>
      <c r="G57" s="193"/>
      <c r="H57" s="199"/>
      <c r="I57" s="205"/>
      <c r="J57" s="206" t="str">
        <f>UPPER(IF(OR(I58="a",I58="as"),E55,IF(OR(I58="b",I58="bs"),E59,)))</f>
        <v>PILZOVÁ</v>
      </c>
      <c r="K57" s="207"/>
      <c r="L57" s="199"/>
      <c r="M57" s="212"/>
      <c r="N57" s="199"/>
      <c r="O57" s="200"/>
      <c r="P57" s="199"/>
      <c r="Q57" s="45"/>
      <c r="R57" s="48"/>
    </row>
    <row r="58" spans="1:18" s="49" customFormat="1" ht="9" customHeight="1">
      <c r="A58" s="202"/>
      <c r="B58" s="52"/>
      <c r="C58" s="52"/>
      <c r="D58" s="60"/>
      <c r="E58" s="199"/>
      <c r="F58" s="199"/>
      <c r="G58" s="193"/>
      <c r="H58" s="54" t="s">
        <v>16</v>
      </c>
      <c r="I58" s="62" t="s">
        <v>18</v>
      </c>
      <c r="J58" s="208" t="str">
        <f>UPPER(IF(OR(I58="a",I58="as"),E56,IF(OR(I58="b",I58="bs"),E60,)))</f>
        <v>VOSECKÁ</v>
      </c>
      <c r="K58" s="209"/>
      <c r="L58" s="199"/>
      <c r="M58" s="212"/>
      <c r="N58" s="199"/>
      <c r="O58" s="200"/>
      <c r="P58" s="199"/>
      <c r="Q58" s="45"/>
      <c r="R58" s="48"/>
    </row>
    <row r="59" spans="1:18" s="49" customFormat="1" ht="9" customHeight="1">
      <c r="A59" s="202">
        <v>14</v>
      </c>
      <c r="B59" s="39">
        <f>IF($D59="","",VLOOKUP($D59,'[1]G14 Do Main Draw Prep'!$A$7:$V$39,20))</f>
        <v>0</v>
      </c>
      <c r="C59" s="39">
        <f>IF($D59="","",VLOOKUP($D59,'[1]G14 Do Main Draw Prep'!$A$7:$V$39,21))</f>
        <v>0</v>
      </c>
      <c r="D59" s="40">
        <v>21</v>
      </c>
      <c r="E59" s="39" t="str">
        <f>UPPER(IF($D59="","",VLOOKUP($D59,'[1]G14 Do Main Draw Prep'!$A$7:$V$39,2)))</f>
        <v>BYE</v>
      </c>
      <c r="F59" s="39">
        <f>IF($D59="","",VLOOKUP($D59,'[1]G14 Do Main Draw Prep'!$A$7:$V$39,3))</f>
        <v>0</v>
      </c>
      <c r="G59" s="210"/>
      <c r="H59" s="39">
        <f>IF($D59="","",VLOOKUP($D59,'[1]G14 Do Main Draw Prep'!$A$7:$V$39,4))</f>
        <v>0</v>
      </c>
      <c r="I59" s="211"/>
      <c r="J59" s="199"/>
      <c r="K59" s="212"/>
      <c r="L59" s="213"/>
      <c r="M59" s="217"/>
      <c r="N59" s="199"/>
      <c r="O59" s="200"/>
      <c r="P59" s="199"/>
      <c r="Q59" s="45"/>
      <c r="R59" s="48"/>
    </row>
    <row r="60" spans="1:18" s="49" customFormat="1" ht="9" customHeight="1">
      <c r="A60" s="202"/>
      <c r="B60" s="52"/>
      <c r="C60" s="52"/>
      <c r="D60" s="52"/>
      <c r="E60" s="39" t="str">
        <f>UPPER(IF($D59="","",VLOOKUP($D59,'[1]G14 Do Main Draw Prep'!$A$7:$V$39,7)))</f>
        <v>BYE</v>
      </c>
      <c r="F60" s="39">
        <f>IF($D59="","",VLOOKUP($D59,'[1]G14 Do Main Draw Prep'!$A$7:$V$39,8))</f>
        <v>0</v>
      </c>
      <c r="G60" s="210"/>
      <c r="H60" s="39">
        <f>IF($D59="","",VLOOKUP($D59,'[1]G14 Do Main Draw Prep'!$A$7:$V$39,9))</f>
        <v>0</v>
      </c>
      <c r="I60" s="203"/>
      <c r="J60" s="199"/>
      <c r="K60" s="212"/>
      <c r="L60" s="214"/>
      <c r="M60" s="218"/>
      <c r="N60" s="199"/>
      <c r="O60" s="200"/>
      <c r="P60" s="199"/>
      <c r="Q60" s="45"/>
      <c r="R60" s="48"/>
    </row>
    <row r="61" spans="1:18" s="49" customFormat="1" ht="9" customHeight="1">
      <c r="A61" s="202"/>
      <c r="B61" s="52"/>
      <c r="C61" s="52"/>
      <c r="D61" s="60"/>
      <c r="E61" s="199"/>
      <c r="F61" s="199"/>
      <c r="G61" s="193"/>
      <c r="H61" s="199"/>
      <c r="I61" s="216"/>
      <c r="J61" s="199"/>
      <c r="K61" s="205"/>
      <c r="L61" s="206" t="str">
        <f>UPPER(IF(OR(K62="a",K62="as"),J57,IF(OR(K62="b",K62="bs"),J65,)))</f>
        <v>RUTAROVÁ</v>
      </c>
      <c r="M61" s="212"/>
      <c r="N61" s="199"/>
      <c r="O61" s="200"/>
      <c r="P61" s="199"/>
      <c r="Q61" s="45"/>
      <c r="R61" s="48"/>
    </row>
    <row r="62" spans="1:18" s="49" customFormat="1" ht="9" customHeight="1">
      <c r="A62" s="202"/>
      <c r="B62" s="52"/>
      <c r="C62" s="52"/>
      <c r="D62" s="60"/>
      <c r="E62" s="199"/>
      <c r="F62" s="199"/>
      <c r="G62" s="193"/>
      <c r="H62" s="199"/>
      <c r="I62" s="216"/>
      <c r="J62" s="54" t="s">
        <v>16</v>
      </c>
      <c r="K62" s="62" t="s">
        <v>78</v>
      </c>
      <c r="L62" s="208" t="str">
        <f>UPPER(IF(OR(K62="a",K62="as"),J58,IF(OR(K62="b",K62="bs"),J66,)))</f>
        <v>SLAVÍČKOVÁ</v>
      </c>
      <c r="M62" s="203"/>
      <c r="N62" s="199"/>
      <c r="O62" s="200"/>
      <c r="P62" s="199"/>
      <c r="Q62" s="45"/>
      <c r="R62" s="48"/>
    </row>
    <row r="63" spans="1:18" s="49" customFormat="1" ht="9" customHeight="1">
      <c r="A63" s="202">
        <v>15</v>
      </c>
      <c r="B63" s="39">
        <f>IF($D63="","",VLOOKUP($D63,'[1]G14 Do Main Draw Prep'!$A$7:$V$39,20))</f>
        <v>0</v>
      </c>
      <c r="C63" s="39">
        <f>IF($D63="","",VLOOKUP($D63,'[1]G14 Do Main Draw Prep'!$A$7:$V$39,21))</f>
        <v>0</v>
      </c>
      <c r="D63" s="40">
        <v>21</v>
      </c>
      <c r="E63" s="39" t="str">
        <f>UPPER(IF($D63="","",VLOOKUP($D63,'[1]G14 Do Main Draw Prep'!$A$7:$V$39,2)))</f>
        <v>BYE</v>
      </c>
      <c r="F63" s="39">
        <f>IF($D63="","",VLOOKUP($D63,'[1]G14 Do Main Draw Prep'!$A$7:$V$39,3))</f>
        <v>0</v>
      </c>
      <c r="G63" s="210"/>
      <c r="H63" s="39">
        <f>IF($D63="","",VLOOKUP($D63,'[1]G14 Do Main Draw Prep'!$A$7:$V$39,4))</f>
        <v>0</v>
      </c>
      <c r="I63" s="198"/>
      <c r="J63" s="199"/>
      <c r="K63" s="212"/>
      <c r="L63" s="199" t="s">
        <v>157</v>
      </c>
      <c r="M63" s="200"/>
      <c r="N63" s="224" t="s">
        <v>102</v>
      </c>
      <c r="O63" s="225"/>
      <c r="P63" s="224" t="s">
        <v>175</v>
      </c>
      <c r="Q63" s="225"/>
      <c r="R63" s="48"/>
    </row>
    <row r="64" spans="1:18" s="49" customFormat="1" ht="9" customHeight="1">
      <c r="A64" s="202"/>
      <c r="B64" s="52"/>
      <c r="C64" s="52"/>
      <c r="D64" s="52"/>
      <c r="E64" s="39" t="str">
        <f>UPPER(IF($D63="","",VLOOKUP($D63,'[1]G14 Do Main Draw Prep'!$A$7:$V$39,7)))</f>
        <v>BYE</v>
      </c>
      <c r="F64" s="39">
        <f>IF($D63="","",VLOOKUP($D63,'[1]G14 Do Main Draw Prep'!$A$7:$V$39,8))</f>
        <v>0</v>
      </c>
      <c r="G64" s="210"/>
      <c r="H64" s="39">
        <f>IF($D63="","",VLOOKUP($D63,'[1]G14 Do Main Draw Prep'!$A$7:$V$39,9))</f>
        <v>0</v>
      </c>
      <c r="I64" s="203"/>
      <c r="J64" s="204">
        <f>IF(I64="a",E63,IF(I64="b",E65,""))</f>
      </c>
      <c r="K64" s="212"/>
      <c r="L64" s="199"/>
      <c r="M64" s="200"/>
      <c r="N64" s="226" t="str">
        <f>UPPER(IF(OR(O38="a",O38="as"),N21,IF(OR(O38="b",O38="bs"),N53,)))</f>
        <v>KREJČÍKOVÁ</v>
      </c>
      <c r="O64" s="227"/>
      <c r="P64" s="228"/>
      <c r="Q64" s="225"/>
      <c r="R64" s="48"/>
    </row>
    <row r="65" spans="1:18" s="49" customFormat="1" ht="9" customHeight="1">
      <c r="A65" s="202"/>
      <c r="B65" s="52"/>
      <c r="C65" s="52"/>
      <c r="D65" s="52"/>
      <c r="E65" s="204"/>
      <c r="F65" s="204"/>
      <c r="G65" s="229"/>
      <c r="H65" s="204"/>
      <c r="I65" s="205"/>
      <c r="J65" s="206" t="str">
        <f>UPPER(IF(OR(I66="a",I66="as"),E63,IF(OR(I66="b",I66="bs"),E67,)))</f>
        <v>RUTAROVÁ</v>
      </c>
      <c r="K65" s="217"/>
      <c r="L65" s="199"/>
      <c r="M65" s="200"/>
      <c r="N65" s="230" t="str">
        <f>UPPER(IF(OR(O38="a",O38="as"),N22,IF(OR(O38="b",O38="bs"),N54,)))</f>
        <v>MARTINOVSKÁ</v>
      </c>
      <c r="O65" s="231"/>
      <c r="P65" s="228"/>
      <c r="Q65" s="225"/>
      <c r="R65" s="48"/>
    </row>
    <row r="66" spans="1:18" s="49" customFormat="1" ht="9" customHeight="1">
      <c r="A66" s="202"/>
      <c r="B66" s="52"/>
      <c r="C66" s="52"/>
      <c r="D66" s="52"/>
      <c r="E66" s="199"/>
      <c r="F66" s="199"/>
      <c r="G66" s="193"/>
      <c r="H66" s="54" t="s">
        <v>16</v>
      </c>
      <c r="I66" s="62" t="s">
        <v>78</v>
      </c>
      <c r="J66" s="208" t="str">
        <f>UPPER(IF(OR(I66="a",I66="as"),E64,IF(OR(I66="b",I66="bs"),E68,)))</f>
        <v>SLAVÍČKOVÁ</v>
      </c>
      <c r="K66" s="203"/>
      <c r="L66" s="199"/>
      <c r="M66" s="200"/>
      <c r="N66" s="225"/>
      <c r="O66" s="232"/>
      <c r="P66" s="233" t="str">
        <f>UPPER(IF(OR(O67="a",O67="as"),N64,IF(OR(O67="b",O67="bs"),N68,)))</f>
        <v>KUNČÍKOVÁ</v>
      </c>
      <c r="Q66" s="234"/>
      <c r="R66" s="48"/>
    </row>
    <row r="67" spans="1:18" s="49" customFormat="1" ht="9" customHeight="1">
      <c r="A67" s="196">
        <v>16</v>
      </c>
      <c r="B67" s="39">
        <f>IF($D67="","",VLOOKUP($D67,'[1]G14 Do Main Draw Prep'!$A$7:$V$39,20))</f>
        <v>0</v>
      </c>
      <c r="C67" s="39">
        <f>IF($D67="","",VLOOKUP($D67,'[1]G14 Do Main Draw Prep'!$A$7:$V$39,21))</f>
        <v>588</v>
      </c>
      <c r="D67" s="40">
        <v>7</v>
      </c>
      <c r="E67" s="41" t="str">
        <f>UPPER(IF($D67="","",VLOOKUP($D67,'[1]G14 Do Main Draw Prep'!$A$7:$V$39,2)))</f>
        <v>RUTAROVÁ</v>
      </c>
      <c r="F67" s="41" t="str">
        <f>IF($D67="","",VLOOKUP($D67,'[1]G14 Do Main Draw Prep'!$A$7:$V$39,3))</f>
        <v>Eva</v>
      </c>
      <c r="G67" s="197"/>
      <c r="H67" s="41" t="str">
        <f>IF($D67="","",VLOOKUP($D67,'[1]G14 Do Main Draw Prep'!$A$7:$V$39,4))</f>
        <v>CZE</v>
      </c>
      <c r="I67" s="211"/>
      <c r="J67" s="199"/>
      <c r="K67" s="200"/>
      <c r="L67" s="213"/>
      <c r="M67" s="207"/>
      <c r="N67" s="161" t="s">
        <v>16</v>
      </c>
      <c r="O67" s="235" t="s">
        <v>78</v>
      </c>
      <c r="P67" s="230" t="str">
        <f>UPPER(IF(OR(O67="a",O67="as"),N65,IF(OR(O67="b",O67="bs"),N69,)))</f>
        <v>MAŘÍKOVÁ</v>
      </c>
      <c r="Q67" s="236"/>
      <c r="R67" s="48"/>
    </row>
    <row r="68" spans="1:18" s="49" customFormat="1" ht="9" customHeight="1">
      <c r="A68" s="202"/>
      <c r="B68" s="52"/>
      <c r="C68" s="52"/>
      <c r="D68" s="52"/>
      <c r="E68" s="41" t="str">
        <f>UPPER(IF($D67="","",VLOOKUP($D67,'[1]G14 Do Main Draw Prep'!$A$7:$V$39,7)))</f>
        <v>SLAVÍČKOVÁ</v>
      </c>
      <c r="F68" s="41" t="str">
        <f>IF($D67="","",VLOOKUP($D67,'[1]G14 Do Main Draw Prep'!$A$7:$V$39,8))</f>
        <v>Markéta</v>
      </c>
      <c r="G68" s="197"/>
      <c r="H68" s="41" t="str">
        <f>IF($D67="","",VLOOKUP($D67,'[1]G14 Do Main Draw Prep'!$A$7:$V$39,9))</f>
        <v>CZE</v>
      </c>
      <c r="I68" s="203"/>
      <c r="J68" s="199"/>
      <c r="K68" s="200"/>
      <c r="L68" s="214"/>
      <c r="M68" s="215"/>
      <c r="N68" s="226" t="str">
        <f>UPPER(IF(OR(O113="a",O113="as"),N96,IF(OR(O113="b",O113="bs"),N128,)))</f>
        <v>KUNČÍKOVÁ</v>
      </c>
      <c r="O68" s="237"/>
      <c r="P68" s="228" t="s">
        <v>214</v>
      </c>
      <c r="Q68" s="225"/>
      <c r="R68" s="48"/>
    </row>
    <row r="69" spans="1:18" s="49" customFormat="1" ht="9" customHeight="1">
      <c r="A69" s="238"/>
      <c r="B69" s="239"/>
      <c r="C69" s="239"/>
      <c r="D69" s="240"/>
      <c r="E69" s="241"/>
      <c r="F69" s="241"/>
      <c r="G69" s="35"/>
      <c r="H69" s="241"/>
      <c r="I69" s="242"/>
      <c r="J69" s="46"/>
      <c r="K69" s="47"/>
      <c r="L69" s="46"/>
      <c r="M69" s="47"/>
      <c r="N69" s="230" t="str">
        <f>UPPER(IF(OR(O113="a",O113="as"),N97,IF(OR(O113="b",O113="bs"),N129,)))</f>
        <v>MAŘÍKOVÁ</v>
      </c>
      <c r="O69" s="243"/>
      <c r="P69" s="228"/>
      <c r="Q69" s="225"/>
      <c r="R69" s="48"/>
    </row>
    <row r="70" spans="1:18" s="85" customFormat="1" ht="6" customHeight="1">
      <c r="A70" s="238"/>
      <c r="B70" s="239"/>
      <c r="C70" s="239"/>
      <c r="D70" s="240"/>
      <c r="E70" s="241"/>
      <c r="F70" s="241"/>
      <c r="G70" s="244"/>
      <c r="H70" s="241"/>
      <c r="I70" s="242"/>
      <c r="J70" s="46"/>
      <c r="K70" s="47"/>
      <c r="L70" s="82"/>
      <c r="M70" s="83"/>
      <c r="N70" s="245"/>
      <c r="O70" s="246"/>
      <c r="P70" s="245"/>
      <c r="Q70" s="246"/>
      <c r="R70" s="84"/>
    </row>
    <row r="71" spans="1:17" s="98" customFormat="1" ht="10.5" customHeight="1">
      <c r="A71" s="86" t="s">
        <v>19</v>
      </c>
      <c r="B71" s="87"/>
      <c r="C71" s="88"/>
      <c r="D71" s="89" t="s">
        <v>20</v>
      </c>
      <c r="E71" s="90" t="s">
        <v>176</v>
      </c>
      <c r="F71" s="89" t="s">
        <v>20</v>
      </c>
      <c r="G71" s="90" t="s">
        <v>176</v>
      </c>
      <c r="H71" s="247"/>
      <c r="I71" s="90" t="s">
        <v>20</v>
      </c>
      <c r="J71" s="90" t="s">
        <v>22</v>
      </c>
      <c r="K71" s="93"/>
      <c r="L71" s="90" t="s">
        <v>23</v>
      </c>
      <c r="M71" s="94"/>
      <c r="N71" s="95" t="s">
        <v>24</v>
      </c>
      <c r="O71" s="95"/>
      <c r="P71" s="96"/>
      <c r="Q71" s="97"/>
    </row>
    <row r="72" spans="1:17" s="98" customFormat="1" ht="9" customHeight="1">
      <c r="A72" s="99" t="s">
        <v>26</v>
      </c>
      <c r="B72" s="100"/>
      <c r="C72" s="101"/>
      <c r="D72" s="102">
        <v>1</v>
      </c>
      <c r="E72" s="103" t="str">
        <f>IF(D72&gt;$Q$79,,UPPER(VLOOKUP(D72,'[1]G14 Do Main Draw Prep'!$A$7:$R$39,2)))</f>
        <v>KREJČÍKOVÁ</v>
      </c>
      <c r="F72" s="248">
        <v>5</v>
      </c>
      <c r="G72" s="103" t="str">
        <f>IF(F72&gt;$Q$79,,UPPER(VLOOKUP(F72,'[1]G14 Do Main Draw Prep'!$A$7:$R$39,2)))</f>
        <v>FRIŠOVÁ</v>
      </c>
      <c r="H72" s="249"/>
      <c r="I72" s="250" t="s">
        <v>27</v>
      </c>
      <c r="J72" s="100"/>
      <c r="K72" s="107"/>
      <c r="L72" s="100"/>
      <c r="M72" s="108"/>
      <c r="N72" s="109" t="s">
        <v>177</v>
      </c>
      <c r="O72" s="110"/>
      <c r="P72" s="110"/>
      <c r="Q72" s="111"/>
    </row>
    <row r="73" spans="1:17" s="98" customFormat="1" ht="9" customHeight="1">
      <c r="A73" s="112" t="s">
        <v>29</v>
      </c>
      <c r="B73" s="113"/>
      <c r="C73" s="114"/>
      <c r="D73" s="102"/>
      <c r="E73" s="103" t="str">
        <f>IF(D72&gt;$Q$79,,UPPER(VLOOKUP(D72,'[1]G14 Do Main Draw Prep'!$A$7:$R$39,7)))</f>
        <v>MARTINOVSKÁ</v>
      </c>
      <c r="F73" s="248"/>
      <c r="G73" s="103" t="str">
        <f>IF(F72&gt;$Q$79,,UPPER(VLOOKUP(F72,'[1]G14 Do Main Draw Prep'!$A$7:$R$39,7)))</f>
        <v>VAJDOVÁ</v>
      </c>
      <c r="H73" s="249"/>
      <c r="I73" s="250"/>
      <c r="J73" s="100"/>
      <c r="K73" s="107"/>
      <c r="L73" s="100"/>
      <c r="M73" s="108"/>
      <c r="N73" s="113"/>
      <c r="O73" s="116"/>
      <c r="P73" s="113"/>
      <c r="Q73" s="117"/>
    </row>
    <row r="74" spans="1:17" s="98" customFormat="1" ht="9" customHeight="1">
      <c r="A74" s="118"/>
      <c r="B74" s="119"/>
      <c r="C74" s="120"/>
      <c r="D74" s="102">
        <v>2</v>
      </c>
      <c r="E74" s="103" t="str">
        <f>IF(D74&gt;$Q$79,,UPPER(VLOOKUP(D74,'[1]G14 Do Main Draw Prep'!$A$7:$R$39,2)))</f>
        <v>FLINK</v>
      </c>
      <c r="F74" s="248">
        <v>6</v>
      </c>
      <c r="G74" s="103" t="str">
        <f>IF(F74&gt;$Q$79,,UPPER(VLOOKUP(F74,'[1]G14 Do Main Draw Prep'!$A$7:$R$39,2)))</f>
        <v>KOTELESOVÁ</v>
      </c>
      <c r="H74" s="249"/>
      <c r="I74" s="250" t="s">
        <v>30</v>
      </c>
      <c r="J74" s="100"/>
      <c r="K74" s="107"/>
      <c r="L74" s="100"/>
      <c r="M74" s="108"/>
      <c r="N74" s="109" t="s">
        <v>33</v>
      </c>
      <c r="O74" s="110"/>
      <c r="P74" s="110"/>
      <c r="Q74" s="111"/>
    </row>
    <row r="75" spans="1:17" s="98" customFormat="1" ht="9" customHeight="1">
      <c r="A75" s="121"/>
      <c r="B75" s="26"/>
      <c r="C75" s="122"/>
      <c r="D75" s="102"/>
      <c r="E75" s="103" t="str">
        <f>IF(D74&gt;$Q$79,,UPPER(VLOOKUP(D74,'[1]G14 Do Main Draw Prep'!$A$7:$R$39,7)))</f>
        <v>MARGULIS</v>
      </c>
      <c r="F75" s="248"/>
      <c r="G75" s="103" t="str">
        <f>IF(F74&gt;$Q$79,,UPPER(VLOOKUP(F74,'[1]G14 Do Main Draw Prep'!$A$7:$R$39,7)))</f>
        <v>ŠRÁMKOVÁ</v>
      </c>
      <c r="H75" s="249"/>
      <c r="I75" s="250"/>
      <c r="J75" s="100"/>
      <c r="K75" s="107"/>
      <c r="L75" s="100"/>
      <c r="M75" s="108"/>
      <c r="N75" s="100" t="s">
        <v>182</v>
      </c>
      <c r="O75" s="107"/>
      <c r="P75" s="100"/>
      <c r="Q75" s="108"/>
    </row>
    <row r="76" spans="1:17" s="98" customFormat="1" ht="9" customHeight="1">
      <c r="A76" s="123"/>
      <c r="B76" s="124"/>
      <c r="C76" s="125"/>
      <c r="D76" s="102">
        <v>3</v>
      </c>
      <c r="E76" s="103" t="str">
        <f>IF(D76&gt;$Q$79,,UPPER(VLOOKUP(D76,'[1]G14 Do Main Draw Prep'!$A$7:$R$39,2)))</f>
        <v>KUNČÍKOVÁ</v>
      </c>
      <c r="F76" s="248">
        <v>7</v>
      </c>
      <c r="G76" s="103" t="str">
        <f>IF(F76&gt;$Q$79,,UPPER(VLOOKUP(F76,'[1]G14 Do Main Draw Prep'!$A$7:$R$39,2)))</f>
        <v>RUTAROVÁ</v>
      </c>
      <c r="H76" s="249"/>
      <c r="I76" s="250" t="s">
        <v>32</v>
      </c>
      <c r="J76" s="100"/>
      <c r="K76" s="107"/>
      <c r="L76" s="100"/>
      <c r="M76" s="108"/>
      <c r="N76" s="113"/>
      <c r="O76" s="116"/>
      <c r="P76" s="113"/>
      <c r="Q76" s="117"/>
    </row>
    <row r="77" spans="1:17" s="98" customFormat="1" ht="9" customHeight="1">
      <c r="A77" s="126"/>
      <c r="B77" s="127"/>
      <c r="C77" s="122"/>
      <c r="D77" s="102"/>
      <c r="E77" s="103" t="str">
        <f>IF(D76&gt;$Q$79,,UPPER(VLOOKUP(D76,'[1]G14 Do Main Draw Prep'!$A$7:$R$39,7)))</f>
        <v>MAŘÍKOVÁ</v>
      </c>
      <c r="F77" s="248"/>
      <c r="G77" s="103" t="str">
        <f>IF(F76&gt;$Q$79,,UPPER(VLOOKUP(F76,'[1]G14 Do Main Draw Prep'!$A$7:$R$39,7)))</f>
        <v>SLAVÍČKOVÁ</v>
      </c>
      <c r="H77" s="249"/>
      <c r="I77" s="250"/>
      <c r="J77" s="100"/>
      <c r="K77" s="107"/>
      <c r="L77" s="100"/>
      <c r="M77" s="108"/>
      <c r="N77" s="109" t="s">
        <v>39</v>
      </c>
      <c r="O77" s="110"/>
      <c r="P77" s="110"/>
      <c r="Q77" s="111"/>
    </row>
    <row r="78" spans="1:17" s="98" customFormat="1" ht="9" customHeight="1">
      <c r="A78" s="126"/>
      <c r="B78" s="127"/>
      <c r="C78" s="128"/>
      <c r="D78" s="102">
        <v>4</v>
      </c>
      <c r="E78" s="103" t="str">
        <f>IF(D78&gt;$Q$79,,UPPER(VLOOKUP(D78,'[1]G14 Do Main Draw Prep'!$A$7:$R$39,2)))</f>
        <v>ORAVKINOVÁ</v>
      </c>
      <c r="F78" s="248">
        <v>8</v>
      </c>
      <c r="G78" s="103" t="str">
        <f>IF(F78&gt;$Q$79,,UPPER(VLOOKUP(F78,'[1]G14 Do Main Draw Prep'!$A$7:$R$39,2)))</f>
        <v>LIMANSKAYA</v>
      </c>
      <c r="H78" s="249"/>
      <c r="I78" s="250" t="s">
        <v>34</v>
      </c>
      <c r="J78" s="100"/>
      <c r="K78" s="107"/>
      <c r="L78" s="100"/>
      <c r="M78" s="108"/>
      <c r="N78" s="100"/>
      <c r="O78" s="107"/>
      <c r="P78" s="100"/>
      <c r="Q78" s="108"/>
    </row>
    <row r="79" spans="1:17" s="98" customFormat="1" ht="9" customHeight="1">
      <c r="A79" s="129"/>
      <c r="B79" s="130"/>
      <c r="C79" s="131"/>
      <c r="D79" s="132"/>
      <c r="E79" s="133" t="str">
        <f>IF(D78&gt;$Q$79,,UPPER(VLOOKUP(D78,'[1]G14 Do Main Draw Prep'!$A$7:$R$39,7)))</f>
        <v>STRAUME</v>
      </c>
      <c r="F79" s="251"/>
      <c r="G79" s="133" t="str">
        <f>IF(F78&gt;$Q$79,,UPPER(VLOOKUP(F78,'[1]G14 Do Main Draw Prep'!$A$7:$R$39,7)))</f>
        <v>ZUBKOVA</v>
      </c>
      <c r="H79" s="252"/>
      <c r="I79" s="253"/>
      <c r="J79" s="113"/>
      <c r="K79" s="116"/>
      <c r="L79" s="113"/>
      <c r="M79" s="117"/>
      <c r="N79" s="113">
        <f>Q4</f>
        <v>0</v>
      </c>
      <c r="O79" s="116"/>
      <c r="P79" s="113"/>
      <c r="Q79" s="254">
        <f>'[1]G14 Do Main Draw Prep'!$V$5</f>
        <v>8</v>
      </c>
    </row>
    <row r="80" spans="1:17" s="18" customFormat="1" ht="9.75">
      <c r="A80" s="186"/>
      <c r="B80" s="187" t="s">
        <v>7</v>
      </c>
      <c r="C80" s="187" t="str">
        <f>IF(OR(F78="Week 3",F78="Masters"),"CP","Rank")</f>
        <v>Rank</v>
      </c>
      <c r="D80" s="187" t="s">
        <v>9</v>
      </c>
      <c r="E80" s="188" t="s">
        <v>10</v>
      </c>
      <c r="F80" s="188" t="s">
        <v>11</v>
      </c>
      <c r="G80" s="188"/>
      <c r="H80" s="188" t="s">
        <v>12</v>
      </c>
      <c r="I80" s="188"/>
      <c r="J80" s="187" t="s">
        <v>13</v>
      </c>
      <c r="K80" s="189"/>
      <c r="L80" s="187" t="s">
        <v>76</v>
      </c>
      <c r="M80" s="189"/>
      <c r="N80" s="187" t="s">
        <v>77</v>
      </c>
      <c r="O80" s="189"/>
      <c r="P80" s="187" t="s">
        <v>173</v>
      </c>
      <c r="Q80" s="190"/>
    </row>
    <row r="81" spans="1:17" s="18" customFormat="1" ht="3.75" customHeight="1" thickBot="1">
      <c r="A81" s="191"/>
      <c r="B81" s="33"/>
      <c r="C81" s="33"/>
      <c r="D81" s="33"/>
      <c r="E81" s="192"/>
      <c r="F81" s="192"/>
      <c r="G81" s="193"/>
      <c r="H81" s="192"/>
      <c r="I81" s="194"/>
      <c r="J81" s="33"/>
      <c r="K81" s="194"/>
      <c r="L81" s="33"/>
      <c r="M81" s="194"/>
      <c r="N81" s="33"/>
      <c r="O81" s="194"/>
      <c r="P81" s="33"/>
      <c r="Q81" s="195"/>
    </row>
    <row r="82" spans="1:20" s="49" customFormat="1" ht="10.5" customHeight="1">
      <c r="A82" s="196">
        <v>17</v>
      </c>
      <c r="B82" s="39">
        <f>IF($D82="","",VLOOKUP($D82,'[1]G14 Do Main Draw Prep'!$A$7:$V$39,20))</f>
        <v>0</v>
      </c>
      <c r="C82" s="39">
        <f>IF($D82="","",VLOOKUP($D82,'[1]G14 Do Main Draw Prep'!$A$7:$V$39,21))</f>
        <v>594</v>
      </c>
      <c r="D82" s="40">
        <v>8</v>
      </c>
      <c r="E82" s="41" t="str">
        <f>UPPER(IF($D82="","",VLOOKUP($D82,'[1]G14 Do Main Draw Prep'!$A$7:$V$39,2)))</f>
        <v>LIMANSKAYA</v>
      </c>
      <c r="F82" s="41" t="str">
        <f>IF($D82="","",VLOOKUP($D82,'[1]G14 Do Main Draw Prep'!$A$7:$V$39,3))</f>
        <v>Maria</v>
      </c>
      <c r="G82" s="197"/>
      <c r="H82" s="41" t="str">
        <f>IF($D82="","",VLOOKUP($D82,'[1]G14 Do Main Draw Prep'!$A$7:$V$39,4))</f>
        <v>RUS</v>
      </c>
      <c r="I82" s="198"/>
      <c r="J82" s="199"/>
      <c r="K82" s="200"/>
      <c r="L82" s="199"/>
      <c r="M82" s="200"/>
      <c r="N82" s="199"/>
      <c r="O82" s="200"/>
      <c r="P82" s="199"/>
      <c r="Q82" s="201" t="s">
        <v>178</v>
      </c>
      <c r="R82" s="48"/>
      <c r="T82" s="50">
        <f>'[1]SetUp Officials'!P60</f>
        <v>0</v>
      </c>
    </row>
    <row r="83" spans="1:20" s="49" customFormat="1" ht="9" customHeight="1">
      <c r="A83" s="202"/>
      <c r="B83" s="52"/>
      <c r="C83" s="52"/>
      <c r="D83" s="52"/>
      <c r="E83" s="41" t="str">
        <f>UPPER(IF($D82="","",VLOOKUP($D82,'[1]G14 Do Main Draw Prep'!$A$7:$V$39,7)))</f>
        <v>ZUBKOVA</v>
      </c>
      <c r="F83" s="41" t="str">
        <f>IF($D82="","",VLOOKUP($D82,'[1]G14 Do Main Draw Prep'!$A$7:$V$39,8))</f>
        <v>Maria</v>
      </c>
      <c r="G83" s="197"/>
      <c r="H83" s="41" t="str">
        <f>IF($D82="","",VLOOKUP($D82,'[1]G14 Do Main Draw Prep'!$A$7:$V$39,9))</f>
        <v>RUS</v>
      </c>
      <c r="I83" s="203"/>
      <c r="J83" s="204">
        <f>IF(I83="a",E82,IF(I83="b",E84,""))</f>
      </c>
      <c r="K83" s="200"/>
      <c r="L83" s="199"/>
      <c r="M83" s="200"/>
      <c r="N83" s="199"/>
      <c r="O83" s="200"/>
      <c r="P83" s="199"/>
      <c r="Q83" s="45"/>
      <c r="R83" s="48"/>
      <c r="T83" s="57">
        <f>'[1]SetUp Officials'!P61</f>
        <v>0</v>
      </c>
    </row>
    <row r="84" spans="1:20" s="49" customFormat="1" ht="9" customHeight="1">
      <c r="A84" s="202"/>
      <c r="B84" s="52"/>
      <c r="C84" s="52"/>
      <c r="D84" s="52"/>
      <c r="E84" s="199"/>
      <c r="F84" s="199"/>
      <c r="G84" s="193"/>
      <c r="H84" s="199"/>
      <c r="I84" s="205"/>
      <c r="J84" s="206" t="str">
        <f>UPPER(IF(OR(I85="a",I85="as"),E82,IF(OR(I85="b",I85="bs"),E86,)))</f>
        <v>LIMANSKAYA</v>
      </c>
      <c r="K84" s="207"/>
      <c r="L84" s="199"/>
      <c r="M84" s="200"/>
      <c r="N84" s="199"/>
      <c r="O84" s="200"/>
      <c r="P84" s="199"/>
      <c r="Q84" s="45"/>
      <c r="R84" s="48"/>
      <c r="T84" s="57">
        <f>'[1]SetUp Officials'!P62</f>
        <v>0</v>
      </c>
    </row>
    <row r="85" spans="1:20" s="49" customFormat="1" ht="9" customHeight="1">
      <c r="A85" s="202"/>
      <c r="B85" s="52"/>
      <c r="C85" s="52"/>
      <c r="D85" s="52"/>
      <c r="E85" s="199"/>
      <c r="F85" s="199"/>
      <c r="G85" s="193"/>
      <c r="H85" s="54" t="s">
        <v>16</v>
      </c>
      <c r="I85" s="62" t="s">
        <v>17</v>
      </c>
      <c r="J85" s="208" t="str">
        <f>UPPER(IF(OR(I85="a",I85="as"),E83,IF(OR(I85="b",I85="bs"),E87,)))</f>
        <v>ZUBKOVA</v>
      </c>
      <c r="K85" s="209"/>
      <c r="L85" s="199"/>
      <c r="M85" s="200"/>
      <c r="N85" s="199"/>
      <c r="O85" s="200"/>
      <c r="P85" s="199"/>
      <c r="Q85" s="45"/>
      <c r="R85" s="48"/>
      <c r="T85" s="57">
        <f>'[1]SetUp Officials'!P63</f>
        <v>0</v>
      </c>
    </row>
    <row r="86" spans="1:20" s="49" customFormat="1" ht="9" customHeight="1">
      <c r="A86" s="202">
        <v>18</v>
      </c>
      <c r="B86" s="39">
        <f>IF($D86="","",VLOOKUP($D86,'[1]G14 Do Main Draw Prep'!$A$7:$V$39,20))</f>
        <v>0</v>
      </c>
      <c r="C86" s="39">
        <f>IF($D86="","",VLOOKUP($D86,'[1]G14 Do Main Draw Prep'!$A$7:$V$39,21))</f>
        <v>0</v>
      </c>
      <c r="D86" s="40">
        <v>21</v>
      </c>
      <c r="E86" s="39" t="str">
        <f>UPPER(IF($D86="","",VLOOKUP($D86,'[1]G14 Do Main Draw Prep'!$A$7:$V$39,2)))</f>
        <v>BYE</v>
      </c>
      <c r="F86" s="39">
        <f>IF($D86="","",VLOOKUP($D86,'[1]G14 Do Main Draw Prep'!$A$7:$V$39,3))</f>
        <v>0</v>
      </c>
      <c r="G86" s="210"/>
      <c r="H86" s="39">
        <f>IF($D86="","",VLOOKUP($D86,'[1]G14 Do Main Draw Prep'!$A$7:$V$39,4))</f>
        <v>0</v>
      </c>
      <c r="I86" s="211"/>
      <c r="J86" s="199"/>
      <c r="K86" s="212"/>
      <c r="L86" s="213"/>
      <c r="M86" s="207"/>
      <c r="N86" s="199"/>
      <c r="O86" s="200"/>
      <c r="P86" s="199"/>
      <c r="Q86" s="45"/>
      <c r="R86" s="48"/>
      <c r="T86" s="57">
        <f>'[1]SetUp Officials'!P64</f>
        <v>0</v>
      </c>
    </row>
    <row r="87" spans="1:20" s="49" customFormat="1" ht="9" customHeight="1">
      <c r="A87" s="202"/>
      <c r="B87" s="52"/>
      <c r="C87" s="52"/>
      <c r="D87" s="52"/>
      <c r="E87" s="39" t="str">
        <f>UPPER(IF($D86="","",VLOOKUP($D86,'[1]G14 Do Main Draw Prep'!$A$7:$V$39,7)))</f>
        <v>BYE</v>
      </c>
      <c r="F87" s="39">
        <f>IF($D86="","",VLOOKUP($D86,'[1]G14 Do Main Draw Prep'!$A$7:$V$39,8))</f>
        <v>0</v>
      </c>
      <c r="G87" s="210"/>
      <c r="H87" s="39">
        <f>IF($D86="","",VLOOKUP($D86,'[1]G14 Do Main Draw Prep'!$A$7:$V$39,9))</f>
        <v>0</v>
      </c>
      <c r="I87" s="203"/>
      <c r="J87" s="199"/>
      <c r="K87" s="212"/>
      <c r="L87" s="214"/>
      <c r="M87" s="215"/>
      <c r="N87" s="199"/>
      <c r="O87" s="200"/>
      <c r="P87" s="199"/>
      <c r="Q87" s="45"/>
      <c r="R87" s="48"/>
      <c r="T87" s="57">
        <f>'[1]SetUp Officials'!P65</f>
        <v>0</v>
      </c>
    </row>
    <row r="88" spans="1:20" s="49" customFormat="1" ht="9" customHeight="1">
      <c r="A88" s="202"/>
      <c r="B88" s="52"/>
      <c r="C88" s="52"/>
      <c r="D88" s="60"/>
      <c r="E88" s="199"/>
      <c r="F88" s="199"/>
      <c r="G88" s="193"/>
      <c r="H88" s="199"/>
      <c r="I88" s="216"/>
      <c r="J88" s="199"/>
      <c r="K88" s="205"/>
      <c r="L88" s="206" t="str">
        <f>UPPER(IF(OR(K89="a",K89="as"),J84,IF(OR(K89="b",K89="bs"),J92,)))</f>
        <v>MATEKOVÁ</v>
      </c>
      <c r="M88" s="200"/>
      <c r="N88" s="199"/>
      <c r="O88" s="200"/>
      <c r="P88" s="199"/>
      <c r="Q88" s="45"/>
      <c r="R88" s="48"/>
      <c r="T88" s="57">
        <f>'[1]SetUp Officials'!P66</f>
        <v>0</v>
      </c>
    </row>
    <row r="89" spans="1:20" s="49" customFormat="1" ht="9" customHeight="1">
      <c r="A89" s="202"/>
      <c r="B89" s="52"/>
      <c r="C89" s="52"/>
      <c r="D89" s="60"/>
      <c r="E89" s="199"/>
      <c r="F89" s="199"/>
      <c r="G89" s="193"/>
      <c r="H89" s="199"/>
      <c r="I89" s="216"/>
      <c r="J89" s="54" t="s">
        <v>16</v>
      </c>
      <c r="K89" s="62" t="s">
        <v>51</v>
      </c>
      <c r="L89" s="208" t="str">
        <f>UPPER(IF(OR(K89="a",K89="as"),J85,IF(OR(K89="b",K89="bs"),J93,)))</f>
        <v>PLECITÁ</v>
      </c>
      <c r="M89" s="209"/>
      <c r="N89" s="199"/>
      <c r="O89" s="200"/>
      <c r="P89" s="199"/>
      <c r="Q89" s="45"/>
      <c r="R89" s="48"/>
      <c r="T89" s="57">
        <f>'[1]SetUp Officials'!P67</f>
        <v>0</v>
      </c>
    </row>
    <row r="90" spans="1:20" s="49" customFormat="1" ht="9" customHeight="1">
      <c r="A90" s="202">
        <v>19</v>
      </c>
      <c r="B90" s="39">
        <f>IF($D90="","",VLOOKUP($D90,'[1]G14 Do Main Draw Prep'!$A$7:$V$39,20))</f>
        <v>0</v>
      </c>
      <c r="C90" s="39">
        <f>IF($D90="","",VLOOKUP($D90,'[1]G14 Do Main Draw Prep'!$A$7:$V$39,21))</f>
        <v>0</v>
      </c>
      <c r="D90" s="40">
        <v>21</v>
      </c>
      <c r="E90" s="39" t="str">
        <f>UPPER(IF($D90="","",VLOOKUP($D90,'[1]G14 Do Main Draw Prep'!$A$7:$V$39,2)))</f>
        <v>BYE</v>
      </c>
      <c r="F90" s="39">
        <f>IF($D90="","",VLOOKUP($D90,'[1]G14 Do Main Draw Prep'!$A$7:$V$39,3))</f>
        <v>0</v>
      </c>
      <c r="G90" s="210"/>
      <c r="H90" s="39">
        <f>IF($D90="","",VLOOKUP($D90,'[1]G14 Do Main Draw Prep'!$A$7:$V$39,4))</f>
        <v>0</v>
      </c>
      <c r="I90" s="198"/>
      <c r="J90" s="199"/>
      <c r="K90" s="212"/>
      <c r="L90" s="199" t="s">
        <v>171</v>
      </c>
      <c r="M90" s="212"/>
      <c r="N90" s="213"/>
      <c r="O90" s="200"/>
      <c r="P90" s="199"/>
      <c r="Q90" s="45"/>
      <c r="R90" s="48"/>
      <c r="T90" s="57">
        <f>'[1]SetUp Officials'!P68</f>
        <v>0</v>
      </c>
    </row>
    <row r="91" spans="1:20" s="49" customFormat="1" ht="9" customHeight="1" thickBot="1">
      <c r="A91" s="202"/>
      <c r="B91" s="52"/>
      <c r="C91" s="52"/>
      <c r="D91" s="52"/>
      <c r="E91" s="39" t="str">
        <f>UPPER(IF($D90="","",VLOOKUP($D90,'[1]G14 Do Main Draw Prep'!$A$7:$V$39,7)))</f>
        <v>BYE</v>
      </c>
      <c r="F91" s="39">
        <f>IF($D90="","",VLOOKUP($D90,'[1]G14 Do Main Draw Prep'!$A$7:$V$39,8))</f>
        <v>0</v>
      </c>
      <c r="G91" s="210"/>
      <c r="H91" s="39">
        <f>IF($D90="","",VLOOKUP($D90,'[1]G14 Do Main Draw Prep'!$A$7:$V$39,9))</f>
        <v>0</v>
      </c>
      <c r="I91" s="203"/>
      <c r="J91" s="204">
        <f>IF(I91="a",E90,IF(I91="b",E92,""))</f>
      </c>
      <c r="K91" s="212"/>
      <c r="L91" s="199"/>
      <c r="M91" s="212"/>
      <c r="N91" s="199"/>
      <c r="O91" s="200"/>
      <c r="P91" s="199"/>
      <c r="Q91" s="45"/>
      <c r="R91" s="48"/>
      <c r="T91" s="73">
        <f>'[1]SetUp Officials'!P69</f>
        <v>0</v>
      </c>
    </row>
    <row r="92" spans="1:18" s="49" customFormat="1" ht="9" customHeight="1">
      <c r="A92" s="202"/>
      <c r="B92" s="52"/>
      <c r="C92" s="52"/>
      <c r="D92" s="60"/>
      <c r="E92" s="199"/>
      <c r="F92" s="199"/>
      <c r="G92" s="193"/>
      <c r="H92" s="199"/>
      <c r="I92" s="205"/>
      <c r="J92" s="206" t="str">
        <f>UPPER(IF(OR(I93="a",I93="as"),E90,IF(OR(I93="b",I93="bs"),E94,)))</f>
        <v>MATEKOVÁ</v>
      </c>
      <c r="K92" s="217"/>
      <c r="L92" s="199"/>
      <c r="M92" s="212"/>
      <c r="N92" s="199"/>
      <c r="O92" s="200"/>
      <c r="P92" s="199"/>
      <c r="Q92" s="45"/>
      <c r="R92" s="48"/>
    </row>
    <row r="93" spans="1:18" s="49" customFormat="1" ht="9" customHeight="1">
      <c r="A93" s="202"/>
      <c r="B93" s="52"/>
      <c r="C93" s="52"/>
      <c r="D93" s="60"/>
      <c r="E93" s="199"/>
      <c r="F93" s="199"/>
      <c r="G93" s="193"/>
      <c r="H93" s="54" t="s">
        <v>16</v>
      </c>
      <c r="I93" s="62" t="s">
        <v>51</v>
      </c>
      <c r="J93" s="208" t="str">
        <f>UPPER(IF(OR(I93="a",I93="as"),E91,IF(OR(I93="b",I93="bs"),E95,)))</f>
        <v>PLECITÁ</v>
      </c>
      <c r="K93" s="203"/>
      <c r="L93" s="199"/>
      <c r="M93" s="212"/>
      <c r="N93" s="199"/>
      <c r="O93" s="200"/>
      <c r="P93" s="199"/>
      <c r="Q93" s="45"/>
      <c r="R93" s="48"/>
    </row>
    <row r="94" spans="1:18" s="49" customFormat="1" ht="9" customHeight="1">
      <c r="A94" s="202">
        <v>20</v>
      </c>
      <c r="B94" s="39">
        <f>IF($D94="","",VLOOKUP($D94,'[1]G14 Do Main Draw Prep'!$A$7:$V$39,20))</f>
        <v>0</v>
      </c>
      <c r="C94" s="39">
        <f>IF($D94="","",VLOOKUP($D94,'[1]G14 Do Main Draw Prep'!$A$7:$V$39,21))</f>
        <v>0</v>
      </c>
      <c r="D94" s="40">
        <v>14</v>
      </c>
      <c r="E94" s="39" t="str">
        <f>UPPER(IF($D94="","",VLOOKUP($D94,'[1]G14 Do Main Draw Prep'!$A$7:$V$39,2)))</f>
        <v>MATEKOVÁ</v>
      </c>
      <c r="F94" s="39" t="str">
        <f>IF($D94="","",VLOOKUP($D94,'[1]G14 Do Main Draw Prep'!$A$7:$V$39,3))</f>
        <v>Sandra</v>
      </c>
      <c r="G94" s="210"/>
      <c r="H94" s="39" t="str">
        <f>IF($D94="","",VLOOKUP($D94,'[1]G14 Do Main Draw Prep'!$A$7:$V$39,4))</f>
        <v>CZE</v>
      </c>
      <c r="I94" s="211"/>
      <c r="J94" s="199"/>
      <c r="K94" s="200"/>
      <c r="L94" s="213"/>
      <c r="M94" s="217"/>
      <c r="N94" s="199"/>
      <c r="O94" s="200"/>
      <c r="P94" s="199"/>
      <c r="Q94" s="45"/>
      <c r="R94" s="48"/>
    </row>
    <row r="95" spans="1:18" s="49" customFormat="1" ht="9" customHeight="1">
      <c r="A95" s="202"/>
      <c r="B95" s="52"/>
      <c r="C95" s="52"/>
      <c r="D95" s="52"/>
      <c r="E95" s="39" t="str">
        <f>UPPER(IF($D94="","",VLOOKUP($D94,'[1]G14 Do Main Draw Prep'!$A$7:$V$39,7)))</f>
        <v>PLECITÁ</v>
      </c>
      <c r="F95" s="39" t="str">
        <f>IF($D94="","",VLOOKUP($D94,'[1]G14 Do Main Draw Prep'!$A$7:$V$39,8))</f>
        <v>Andrea</v>
      </c>
      <c r="G95" s="210"/>
      <c r="H95" s="39" t="str">
        <f>IF($D94="","",VLOOKUP($D94,'[1]G14 Do Main Draw Prep'!$A$7:$V$39,9))</f>
        <v>CZE</v>
      </c>
      <c r="I95" s="203"/>
      <c r="J95" s="199"/>
      <c r="K95" s="200"/>
      <c r="L95" s="214"/>
      <c r="M95" s="218"/>
      <c r="N95" s="199"/>
      <c r="O95" s="200"/>
      <c r="P95" s="199"/>
      <c r="Q95" s="45"/>
      <c r="R95" s="48"/>
    </row>
    <row r="96" spans="1:18" s="49" customFormat="1" ht="9" customHeight="1">
      <c r="A96" s="202"/>
      <c r="B96" s="52"/>
      <c r="C96" s="52"/>
      <c r="D96" s="52"/>
      <c r="E96" s="199"/>
      <c r="F96" s="199"/>
      <c r="G96" s="193"/>
      <c r="H96" s="199"/>
      <c r="I96" s="216"/>
      <c r="J96" s="199"/>
      <c r="K96" s="200"/>
      <c r="L96" s="199"/>
      <c r="M96" s="205"/>
      <c r="N96" s="206" t="str">
        <f>UPPER(IF(OR(M97="a",M97="as"),L88,IF(OR(M97="b",M97="bs"),L104,)))</f>
        <v>KUNČÍKOVÁ</v>
      </c>
      <c r="O96" s="200"/>
      <c r="P96" s="199"/>
      <c r="Q96" s="45"/>
      <c r="R96" s="48"/>
    </row>
    <row r="97" spans="1:18" s="49" customFormat="1" ht="9" customHeight="1">
      <c r="A97" s="202"/>
      <c r="B97" s="52"/>
      <c r="C97" s="52"/>
      <c r="D97" s="52"/>
      <c r="E97" s="199"/>
      <c r="F97" s="199"/>
      <c r="G97" s="193"/>
      <c r="H97" s="199"/>
      <c r="I97" s="216"/>
      <c r="J97" s="199"/>
      <c r="K97" s="200"/>
      <c r="L97" s="54" t="s">
        <v>16</v>
      </c>
      <c r="M97" s="62" t="s">
        <v>78</v>
      </c>
      <c r="N97" s="208" t="str">
        <f>UPPER(IF(OR(M97="a",M97="as"),L89,IF(OR(M97="b",M97="bs"),L105,)))</f>
        <v>MAŘÍKOVÁ</v>
      </c>
      <c r="O97" s="209"/>
      <c r="P97" s="199"/>
      <c r="Q97" s="45"/>
      <c r="R97" s="48"/>
    </row>
    <row r="98" spans="1:18" s="49" customFormat="1" ht="9" customHeight="1">
      <c r="A98" s="202">
        <v>21</v>
      </c>
      <c r="B98" s="39">
        <f>IF($D98="","",VLOOKUP($D98,'[1]G14 Do Main Draw Prep'!$A$7:$V$39,20))</f>
        <v>0</v>
      </c>
      <c r="C98" s="39">
        <f>IF($D98="","",VLOOKUP($D98,'[1]G14 Do Main Draw Prep'!$A$7:$V$39,21))</f>
        <v>0</v>
      </c>
      <c r="D98" s="40">
        <v>18</v>
      </c>
      <c r="E98" s="219" t="str">
        <f>UPPER(IF($D98="","",VLOOKUP($D98,'[1]G14 Do Main Draw Prep'!$A$7:$V$39,2)))</f>
        <v>NEPIMACHOVÁ</v>
      </c>
      <c r="F98" s="219" t="str">
        <f>IF($D98="","",VLOOKUP($D98,'[1]G14 Do Main Draw Prep'!$A$7:$V$39,3))</f>
        <v>Diana</v>
      </c>
      <c r="G98" s="220"/>
      <c r="H98" s="219" t="str">
        <f>IF($D98="","",VLOOKUP($D98,'[1]G14 Do Main Draw Prep'!$A$7:$V$39,4))</f>
        <v>CZE</v>
      </c>
      <c r="I98" s="198"/>
      <c r="J98" s="199"/>
      <c r="K98" s="200"/>
      <c r="L98" s="199"/>
      <c r="M98" s="212"/>
      <c r="N98" s="199" t="s">
        <v>54</v>
      </c>
      <c r="O98" s="212"/>
      <c r="P98" s="199"/>
      <c r="Q98" s="45"/>
      <c r="R98" s="48"/>
    </row>
    <row r="99" spans="1:18" s="49" customFormat="1" ht="9" customHeight="1">
      <c r="A99" s="202"/>
      <c r="B99" s="52"/>
      <c r="C99" s="52"/>
      <c r="D99" s="52"/>
      <c r="E99" s="219" t="str">
        <f>UPPER(IF($D98="","",VLOOKUP($D98,'[1]G14 Do Main Draw Prep'!$A$7:$V$39,7)))</f>
        <v>VOŘÍŠKOVÁ</v>
      </c>
      <c r="F99" s="219" t="str">
        <f>IF($D98="","",VLOOKUP($D98,'[1]G14 Do Main Draw Prep'!$A$7:$V$39,8))</f>
        <v>Klára</v>
      </c>
      <c r="G99" s="220"/>
      <c r="H99" s="219" t="str">
        <f>IF($D98="","",VLOOKUP($D98,'[1]G14 Do Main Draw Prep'!$A$7:$V$39,9))</f>
        <v>CZE</v>
      </c>
      <c r="I99" s="203"/>
      <c r="J99" s="204">
        <f>IF(I99="a",E98,IF(I99="b",E100,""))</f>
      </c>
      <c r="K99" s="200"/>
      <c r="L99" s="199"/>
      <c r="M99" s="212"/>
      <c r="N99" s="199"/>
      <c r="O99" s="212"/>
      <c r="P99" s="199"/>
      <c r="Q99" s="45"/>
      <c r="R99" s="48"/>
    </row>
    <row r="100" spans="1:18" s="49" customFormat="1" ht="9" customHeight="1">
      <c r="A100" s="202"/>
      <c r="B100" s="52"/>
      <c r="C100" s="52"/>
      <c r="D100" s="52"/>
      <c r="E100" s="199"/>
      <c r="F100" s="199"/>
      <c r="G100" s="193"/>
      <c r="H100" s="199"/>
      <c r="I100" s="205"/>
      <c r="J100" s="206" t="str">
        <f>UPPER(IF(OR(I101="a",I101="as"),E98,IF(OR(I101="b",I101="bs"),E102,)))</f>
        <v>NEPIMACHOVÁ</v>
      </c>
      <c r="K100" s="207"/>
      <c r="L100" s="199"/>
      <c r="M100" s="212"/>
      <c r="N100" s="199"/>
      <c r="O100" s="212"/>
      <c r="P100" s="199"/>
      <c r="Q100" s="45"/>
      <c r="R100" s="48"/>
    </row>
    <row r="101" spans="1:18" s="49" customFormat="1" ht="9" customHeight="1">
      <c r="A101" s="202"/>
      <c r="B101" s="52"/>
      <c r="C101" s="52"/>
      <c r="D101" s="52"/>
      <c r="E101" s="199"/>
      <c r="F101" s="199"/>
      <c r="G101" s="193"/>
      <c r="H101" s="54" t="s">
        <v>16</v>
      </c>
      <c r="I101" s="62" t="s">
        <v>18</v>
      </c>
      <c r="J101" s="208" t="str">
        <f>UPPER(IF(OR(I101="a",I101="as"),E99,IF(OR(I101="b",I101="bs"),E103,)))</f>
        <v>VOŘÍŠKOVÁ</v>
      </c>
      <c r="K101" s="209"/>
      <c r="L101" s="199"/>
      <c r="M101" s="212"/>
      <c r="N101" s="199"/>
      <c r="O101" s="212"/>
      <c r="P101" s="199"/>
      <c r="Q101" s="45"/>
      <c r="R101" s="48"/>
    </row>
    <row r="102" spans="1:18" s="49" customFormat="1" ht="9" customHeight="1">
      <c r="A102" s="202">
        <v>22</v>
      </c>
      <c r="B102" s="39">
        <f>IF($D102="","",VLOOKUP($D102,'[1]G14 Do Main Draw Prep'!$A$7:$V$39,20))</f>
        <v>0</v>
      </c>
      <c r="C102" s="39">
        <f>IF($D102="","",VLOOKUP($D102,'[1]G14 Do Main Draw Prep'!$A$7:$V$39,21))</f>
        <v>0</v>
      </c>
      <c r="D102" s="40">
        <v>10</v>
      </c>
      <c r="E102" s="39" t="str">
        <f>UPPER(IF($D102="","",VLOOKUP($D102,'[1]G14 Do Main Draw Prep'!$A$7:$V$39,2)))</f>
        <v>SIOPACHA</v>
      </c>
      <c r="F102" s="39" t="str">
        <f>IF($D102="","",VLOOKUP($D102,'[1]G14 Do Main Draw Prep'!$A$7:$V$39,3))</f>
        <v>Maria</v>
      </c>
      <c r="G102" s="210"/>
      <c r="H102" s="39" t="str">
        <f>IF($D102="","",VLOOKUP($D102,'[1]G14 Do Main Draw Prep'!$A$7:$V$39,4))</f>
        <v>CYP</v>
      </c>
      <c r="I102" s="211"/>
      <c r="J102" s="199" t="s">
        <v>195</v>
      </c>
      <c r="K102" s="212"/>
      <c r="L102" s="213"/>
      <c r="M102" s="217"/>
      <c r="N102" s="199"/>
      <c r="O102" s="212"/>
      <c r="P102" s="199"/>
      <c r="Q102" s="45"/>
      <c r="R102" s="48"/>
    </row>
    <row r="103" spans="1:18" s="49" customFormat="1" ht="9" customHeight="1">
      <c r="A103" s="202"/>
      <c r="B103" s="52"/>
      <c r="C103" s="52"/>
      <c r="D103" s="52"/>
      <c r="E103" s="39" t="str">
        <f>UPPER(IF($D102="","",VLOOKUP($D102,'[1]G14 Do Main Draw Prep'!$A$7:$V$39,7)))</f>
        <v>TSAGGARIDOU</v>
      </c>
      <c r="F103" s="39" t="str">
        <f>IF($D102="","",VLOOKUP($D102,'[1]G14 Do Main Draw Prep'!$A$7:$V$39,8))</f>
        <v>Andria</v>
      </c>
      <c r="G103" s="210"/>
      <c r="H103" s="39" t="str">
        <f>IF($D102="","",VLOOKUP($D102,'[1]G14 Do Main Draw Prep'!$A$7:$V$39,9))</f>
        <v>CYP</v>
      </c>
      <c r="I103" s="203"/>
      <c r="J103" s="199"/>
      <c r="K103" s="212"/>
      <c r="L103" s="214"/>
      <c r="M103" s="218"/>
      <c r="N103" s="199"/>
      <c r="O103" s="212"/>
      <c r="P103" s="199"/>
      <c r="Q103" s="45"/>
      <c r="R103" s="48"/>
    </row>
    <row r="104" spans="1:18" s="49" customFormat="1" ht="9" customHeight="1">
      <c r="A104" s="202"/>
      <c r="B104" s="52"/>
      <c r="C104" s="52"/>
      <c r="D104" s="60"/>
      <c r="E104" s="199"/>
      <c r="F104" s="199"/>
      <c r="G104" s="193"/>
      <c r="H104" s="199"/>
      <c r="I104" s="216"/>
      <c r="J104" s="199"/>
      <c r="K104" s="205"/>
      <c r="L104" s="206" t="str">
        <f>UPPER(IF(OR(K105="a",K105="as"),J100,IF(OR(K105="b",K105="bs"),J108,)))</f>
        <v>KUNČÍKOVÁ</v>
      </c>
      <c r="M104" s="212"/>
      <c r="N104" s="199"/>
      <c r="O104" s="212"/>
      <c r="P104" s="199"/>
      <c r="Q104" s="45"/>
      <c r="R104" s="48"/>
    </row>
    <row r="105" spans="1:18" s="49" customFormat="1" ht="9" customHeight="1">
      <c r="A105" s="202"/>
      <c r="B105" s="52"/>
      <c r="C105" s="52"/>
      <c r="D105" s="60"/>
      <c r="E105" s="199"/>
      <c r="F105" s="199"/>
      <c r="G105" s="193"/>
      <c r="H105" s="199"/>
      <c r="I105" s="216"/>
      <c r="J105" s="54" t="s">
        <v>16</v>
      </c>
      <c r="K105" s="62" t="s">
        <v>78</v>
      </c>
      <c r="L105" s="208" t="str">
        <f>UPPER(IF(OR(K105="a",K105="as"),J101,IF(OR(K105="b",K105="bs"),J109,)))</f>
        <v>MAŘÍKOVÁ</v>
      </c>
      <c r="M105" s="203"/>
      <c r="N105" s="199"/>
      <c r="O105" s="212"/>
      <c r="P105" s="199"/>
      <c r="Q105" s="45"/>
      <c r="R105" s="48"/>
    </row>
    <row r="106" spans="1:18" s="49" customFormat="1" ht="9" customHeight="1">
      <c r="A106" s="202">
        <v>23</v>
      </c>
      <c r="B106" s="39">
        <f>IF($D106="","",VLOOKUP($D106,'[1]G14 Do Main Draw Prep'!$A$7:$V$39,20))</f>
        <v>0</v>
      </c>
      <c r="C106" s="39">
        <f>IF($D106="","",VLOOKUP($D106,'[1]G14 Do Main Draw Prep'!$A$7:$V$39,21))</f>
        <v>0</v>
      </c>
      <c r="D106" s="40">
        <v>21</v>
      </c>
      <c r="E106" s="39" t="str">
        <f>UPPER(IF($D106="","",VLOOKUP($D106,'[1]G14 Do Main Draw Prep'!$A$7:$V$39,2)))</f>
        <v>BYE</v>
      </c>
      <c r="F106" s="39">
        <f>IF($D106="","",VLOOKUP($D106,'[1]G14 Do Main Draw Prep'!$A$7:$V$39,3))</f>
        <v>0</v>
      </c>
      <c r="G106" s="210"/>
      <c r="H106" s="39">
        <f>IF($D106="","",VLOOKUP($D106,'[1]G14 Do Main Draw Prep'!$A$7:$V$39,4))</f>
        <v>0</v>
      </c>
      <c r="I106" s="198"/>
      <c r="J106" s="199"/>
      <c r="K106" s="212"/>
      <c r="L106" s="199" t="s">
        <v>57</v>
      </c>
      <c r="M106" s="200"/>
      <c r="N106" s="213"/>
      <c r="O106" s="212"/>
      <c r="P106" s="199"/>
      <c r="Q106" s="45"/>
      <c r="R106" s="48"/>
    </row>
    <row r="107" spans="1:18" s="49" customFormat="1" ht="9" customHeight="1">
      <c r="A107" s="202"/>
      <c r="B107" s="52"/>
      <c r="C107" s="52"/>
      <c r="D107" s="52"/>
      <c r="E107" s="39" t="str">
        <f>UPPER(IF($D106="","",VLOOKUP($D106,'[1]G14 Do Main Draw Prep'!$A$7:$V$39,7)))</f>
        <v>BYE</v>
      </c>
      <c r="F107" s="39">
        <f>IF($D106="","",VLOOKUP($D106,'[1]G14 Do Main Draw Prep'!$A$7:$V$39,8))</f>
        <v>0</v>
      </c>
      <c r="G107" s="210"/>
      <c r="H107" s="39">
        <f>IF($D106="","",VLOOKUP($D106,'[1]G14 Do Main Draw Prep'!$A$7:$V$39,9))</f>
        <v>0</v>
      </c>
      <c r="I107" s="203"/>
      <c r="J107" s="204">
        <f>IF(I107="a",E106,IF(I107="b",E108,""))</f>
      </c>
      <c r="K107" s="212"/>
      <c r="L107" s="199"/>
      <c r="M107" s="200"/>
      <c r="N107" s="199"/>
      <c r="O107" s="212"/>
      <c r="P107" s="199"/>
      <c r="Q107" s="45"/>
      <c r="R107" s="48"/>
    </row>
    <row r="108" spans="1:18" s="49" customFormat="1" ht="9" customHeight="1">
      <c r="A108" s="202"/>
      <c r="B108" s="52"/>
      <c r="C108" s="52"/>
      <c r="D108" s="60"/>
      <c r="E108" s="199"/>
      <c r="F108" s="199"/>
      <c r="G108" s="193"/>
      <c r="H108" s="199"/>
      <c r="I108" s="205"/>
      <c r="J108" s="206" t="str">
        <f>UPPER(IF(OR(I109="a",I109="as"),E106,IF(OR(I109="b",I109="bs"),E110,)))</f>
        <v>KUNČÍKOVÁ</v>
      </c>
      <c r="K108" s="217"/>
      <c r="L108" s="199"/>
      <c r="M108" s="200"/>
      <c r="N108" s="199"/>
      <c r="O108" s="212"/>
      <c r="P108" s="199"/>
      <c r="Q108" s="45"/>
      <c r="R108" s="48"/>
    </row>
    <row r="109" spans="1:18" s="49" customFormat="1" ht="9" customHeight="1">
      <c r="A109" s="202"/>
      <c r="B109" s="52"/>
      <c r="C109" s="52"/>
      <c r="D109" s="60"/>
      <c r="E109" s="199"/>
      <c r="F109" s="199"/>
      <c r="G109" s="193"/>
      <c r="H109" s="54" t="s">
        <v>16</v>
      </c>
      <c r="I109" s="62" t="s">
        <v>78</v>
      </c>
      <c r="J109" s="208" t="str">
        <f>UPPER(IF(OR(I109="a",I109="as"),E107,IF(OR(I109="b",I109="bs"),E111,)))</f>
        <v>MAŘÍKOVÁ</v>
      </c>
      <c r="K109" s="203"/>
      <c r="L109" s="199"/>
      <c r="M109" s="200"/>
      <c r="N109" s="199"/>
      <c r="O109" s="212"/>
      <c r="P109" s="199"/>
      <c r="Q109" s="45"/>
      <c r="R109" s="48"/>
    </row>
    <row r="110" spans="1:18" s="49" customFormat="1" ht="9" customHeight="1">
      <c r="A110" s="196">
        <v>24</v>
      </c>
      <c r="B110" s="39">
        <f>IF($D110="","",VLOOKUP($D110,'[1]G14 Do Main Draw Prep'!$A$7:$V$39,20))</f>
        <v>0</v>
      </c>
      <c r="C110" s="39">
        <f>IF($D110="","",VLOOKUP($D110,'[1]G14 Do Main Draw Prep'!$A$7:$V$39,21))</f>
        <v>241</v>
      </c>
      <c r="D110" s="40">
        <v>3</v>
      </c>
      <c r="E110" s="41" t="str">
        <f>UPPER(IF($D110="","",VLOOKUP($D110,'[1]G14 Do Main Draw Prep'!$A$7:$V$39,2)))</f>
        <v>KUNČÍKOVÁ</v>
      </c>
      <c r="F110" s="41" t="str">
        <f>IF($D110="","",VLOOKUP($D110,'[1]G14 Do Main Draw Prep'!$A$7:$V$39,3))</f>
        <v>Lenka</v>
      </c>
      <c r="G110" s="197"/>
      <c r="H110" s="41" t="str">
        <f>IF($D110="","",VLOOKUP($D110,'[1]G14 Do Main Draw Prep'!$A$7:$V$39,4))</f>
        <v>CZE</v>
      </c>
      <c r="I110" s="211"/>
      <c r="J110" s="199"/>
      <c r="K110" s="200"/>
      <c r="L110" s="213"/>
      <c r="M110" s="207"/>
      <c r="N110" s="199"/>
      <c r="O110" s="212"/>
      <c r="P110" s="199"/>
      <c r="Q110" s="45"/>
      <c r="R110" s="48"/>
    </row>
    <row r="111" spans="1:18" s="49" customFormat="1" ht="9" customHeight="1">
      <c r="A111" s="202"/>
      <c r="B111" s="52"/>
      <c r="C111" s="52"/>
      <c r="D111" s="52"/>
      <c r="E111" s="41" t="str">
        <f>UPPER(IF($D110="","",VLOOKUP($D110,'[1]G14 Do Main Draw Prep'!$A$7:$V$39,7)))</f>
        <v>MAŘÍKOVÁ</v>
      </c>
      <c r="F111" s="41" t="str">
        <f>IF($D110="","",VLOOKUP($D110,'[1]G14 Do Main Draw Prep'!$A$7:$V$39,8))</f>
        <v>Michaela</v>
      </c>
      <c r="G111" s="197"/>
      <c r="H111" s="41" t="str">
        <f>IF($D110="","",VLOOKUP($D110,'[1]G14 Do Main Draw Prep'!$A$7:$V$39,9))</f>
        <v>CZE</v>
      </c>
      <c r="I111" s="203"/>
      <c r="J111" s="199"/>
      <c r="K111" s="200"/>
      <c r="L111" s="214"/>
      <c r="M111" s="215"/>
      <c r="N111" s="199"/>
      <c r="O111" s="212"/>
      <c r="P111" s="199"/>
      <c r="Q111" s="45"/>
      <c r="R111" s="48"/>
    </row>
    <row r="112" spans="1:18" s="49" customFormat="1" ht="9" customHeight="1">
      <c r="A112" s="202"/>
      <c r="B112" s="52"/>
      <c r="C112" s="52"/>
      <c r="D112" s="60"/>
      <c r="E112" s="199"/>
      <c r="F112" s="199"/>
      <c r="G112" s="193"/>
      <c r="H112" s="199"/>
      <c r="I112" s="216"/>
      <c r="J112" s="199"/>
      <c r="K112" s="200"/>
      <c r="L112" s="199"/>
      <c r="M112" s="200"/>
      <c r="N112" s="200"/>
      <c r="O112" s="205"/>
      <c r="P112" s="206" t="str">
        <f>UPPER(IF(OR(O113="a",O113="as"),N96,IF(OR(O113="b",O113="bs"),N128,)))</f>
        <v>KUNČÍKOVÁ</v>
      </c>
      <c r="Q112" s="221"/>
      <c r="R112" s="48"/>
    </row>
    <row r="113" spans="1:18" s="49" customFormat="1" ht="9" customHeight="1">
      <c r="A113" s="202"/>
      <c r="B113" s="52"/>
      <c r="C113" s="52"/>
      <c r="D113" s="60"/>
      <c r="E113" s="199"/>
      <c r="F113" s="199"/>
      <c r="G113" s="193"/>
      <c r="H113" s="199"/>
      <c r="I113" s="216"/>
      <c r="J113" s="199"/>
      <c r="K113" s="200"/>
      <c r="L113" s="199"/>
      <c r="M113" s="200"/>
      <c r="N113" s="54" t="s">
        <v>16</v>
      </c>
      <c r="O113" s="62" t="s">
        <v>17</v>
      </c>
      <c r="P113" s="208" t="str">
        <f>UPPER(IF(OR(O113="a",O113="as"),N97,IF(OR(O113="b",O113="bs"),N129,)))</f>
        <v>MAŘÍKOVÁ</v>
      </c>
      <c r="Q113" s="222"/>
      <c r="R113" s="48"/>
    </row>
    <row r="114" spans="1:18" s="49" customFormat="1" ht="9" customHeight="1">
      <c r="A114" s="196">
        <v>25</v>
      </c>
      <c r="B114" s="39">
        <f>IF($D114="","",VLOOKUP($D114,'[1]G14 Do Main Draw Prep'!$A$7:$V$39,20))</f>
        <v>0</v>
      </c>
      <c r="C114" s="39">
        <f>IF($D114="","",VLOOKUP($D114,'[1]G14 Do Main Draw Prep'!$A$7:$V$39,21))</f>
        <v>463</v>
      </c>
      <c r="D114" s="40">
        <v>6</v>
      </c>
      <c r="E114" s="41" t="str">
        <f>UPPER(IF($D114="","",VLOOKUP($D114,'[1]G14 Do Main Draw Prep'!$A$7:$V$39,2)))</f>
        <v>KOTELESOVÁ</v>
      </c>
      <c r="F114" s="41" t="str">
        <f>IF($D114="","",VLOOKUP($D114,'[1]G14 Do Main Draw Prep'!$A$7:$V$39,3))</f>
        <v>Barbora</v>
      </c>
      <c r="G114" s="197"/>
      <c r="H114" s="41" t="str">
        <f>IF($D114="","",VLOOKUP($D114,'[1]G14 Do Main Draw Prep'!$A$7:$V$39,4))</f>
        <v>SVK</v>
      </c>
      <c r="I114" s="198"/>
      <c r="J114" s="199"/>
      <c r="K114" s="200"/>
      <c r="L114" s="199"/>
      <c r="M114" s="200"/>
      <c r="N114" s="199"/>
      <c r="O114" s="212"/>
      <c r="P114" s="213" t="s">
        <v>147</v>
      </c>
      <c r="Q114" s="45"/>
      <c r="R114" s="48"/>
    </row>
    <row r="115" spans="1:18" s="49" customFormat="1" ht="9" customHeight="1">
      <c r="A115" s="202"/>
      <c r="B115" s="52"/>
      <c r="C115" s="52"/>
      <c r="D115" s="52"/>
      <c r="E115" s="41" t="str">
        <f>UPPER(IF($D114="","",VLOOKUP($D114,'[1]G14 Do Main Draw Prep'!$A$7:$V$39,7)))</f>
        <v>ŠRÁMKOVÁ</v>
      </c>
      <c r="F115" s="41" t="str">
        <f>IF($D114="","",VLOOKUP($D114,'[1]G14 Do Main Draw Prep'!$A$7:$V$39,8))</f>
        <v>Marta</v>
      </c>
      <c r="G115" s="197"/>
      <c r="H115" s="41" t="str">
        <f>IF($D114="","",VLOOKUP($D114,'[1]G14 Do Main Draw Prep'!$A$7:$V$39,9))</f>
        <v>SVK</v>
      </c>
      <c r="I115" s="203"/>
      <c r="J115" s="204">
        <f>IF(I115="a",E114,IF(I115="b",E116,""))</f>
      </c>
      <c r="K115" s="200"/>
      <c r="L115" s="199"/>
      <c r="M115" s="200"/>
      <c r="N115" s="199"/>
      <c r="O115" s="212"/>
      <c r="P115" s="214"/>
      <c r="Q115" s="223"/>
      <c r="R115" s="48"/>
    </row>
    <row r="116" spans="1:18" s="49" customFormat="1" ht="9" customHeight="1">
      <c r="A116" s="202"/>
      <c r="B116" s="52"/>
      <c r="C116" s="52"/>
      <c r="D116" s="60"/>
      <c r="E116" s="199"/>
      <c r="F116" s="199"/>
      <c r="G116" s="193"/>
      <c r="H116" s="199"/>
      <c r="I116" s="205"/>
      <c r="J116" s="206" t="str">
        <f>UPPER(IF(OR(I117="a",I117="as"),E114,IF(OR(I117="b",I117="bs"),E118,)))</f>
        <v>KOTELESOVÁ</v>
      </c>
      <c r="K116" s="207"/>
      <c r="L116" s="199"/>
      <c r="M116" s="200"/>
      <c r="N116" s="199"/>
      <c r="O116" s="212"/>
      <c r="P116" s="199"/>
      <c r="Q116" s="45"/>
      <c r="R116" s="48"/>
    </row>
    <row r="117" spans="1:18" s="49" customFormat="1" ht="9" customHeight="1">
      <c r="A117" s="202"/>
      <c r="B117" s="52"/>
      <c r="C117" s="52"/>
      <c r="D117" s="60"/>
      <c r="E117" s="199"/>
      <c r="F117" s="199"/>
      <c r="G117" s="193"/>
      <c r="H117" s="54" t="s">
        <v>16</v>
      </c>
      <c r="I117" s="62" t="s">
        <v>17</v>
      </c>
      <c r="J117" s="208" t="str">
        <f>UPPER(IF(OR(I117="a",I117="as"),E115,IF(OR(I117="b",I117="bs"),E119,)))</f>
        <v>ŠRÁMKOVÁ</v>
      </c>
      <c r="K117" s="209"/>
      <c r="L117" s="199"/>
      <c r="M117" s="200"/>
      <c r="N117" s="199"/>
      <c r="O117" s="212"/>
      <c r="P117" s="199"/>
      <c r="Q117" s="45"/>
      <c r="R117" s="48"/>
    </row>
    <row r="118" spans="1:18" s="49" customFormat="1" ht="9" customHeight="1">
      <c r="A118" s="202">
        <v>26</v>
      </c>
      <c r="B118" s="39">
        <f>IF($D118="","",VLOOKUP($D118,'[1]G14 Do Main Draw Prep'!$A$7:$V$39,20))</f>
        <v>0</v>
      </c>
      <c r="C118" s="39">
        <f>IF($D118="","",VLOOKUP($D118,'[1]G14 Do Main Draw Prep'!$A$7:$V$39,21))</f>
        <v>0</v>
      </c>
      <c r="D118" s="40">
        <v>21</v>
      </c>
      <c r="E118" s="39" t="str">
        <f>UPPER(IF($D118="","",VLOOKUP($D118,'[1]G14 Do Main Draw Prep'!$A$7:$V$39,2)))</f>
        <v>BYE</v>
      </c>
      <c r="F118" s="39">
        <f>IF($D118="","",VLOOKUP($D118,'[1]G14 Do Main Draw Prep'!$A$7:$V$39,3))</f>
        <v>0</v>
      </c>
      <c r="G118" s="210"/>
      <c r="H118" s="39">
        <f>IF($D118="","",VLOOKUP($D118,'[1]G14 Do Main Draw Prep'!$A$7:$V$39,4))</f>
        <v>0</v>
      </c>
      <c r="I118" s="211"/>
      <c r="J118" s="199"/>
      <c r="K118" s="212"/>
      <c r="L118" s="213"/>
      <c r="M118" s="207"/>
      <c r="N118" s="199"/>
      <c r="O118" s="212"/>
      <c r="P118" s="199"/>
      <c r="Q118" s="45"/>
      <c r="R118" s="48"/>
    </row>
    <row r="119" spans="1:18" s="49" customFormat="1" ht="9" customHeight="1">
      <c r="A119" s="202"/>
      <c r="B119" s="52"/>
      <c r="C119" s="52"/>
      <c r="D119" s="52"/>
      <c r="E119" s="39" t="str">
        <f>UPPER(IF($D118="","",VLOOKUP($D118,'[1]G14 Do Main Draw Prep'!$A$7:$V$39,7)))</f>
        <v>BYE</v>
      </c>
      <c r="F119" s="39">
        <f>IF($D118="","",VLOOKUP($D118,'[1]G14 Do Main Draw Prep'!$A$7:$V$39,8))</f>
        <v>0</v>
      </c>
      <c r="G119" s="210"/>
      <c r="H119" s="39">
        <f>IF($D118="","",VLOOKUP($D118,'[1]G14 Do Main Draw Prep'!$A$7:$V$39,9))</f>
        <v>0</v>
      </c>
      <c r="I119" s="203"/>
      <c r="J119" s="199"/>
      <c r="K119" s="212"/>
      <c r="L119" s="214"/>
      <c r="M119" s="215"/>
      <c r="N119" s="199"/>
      <c r="O119" s="212"/>
      <c r="P119" s="199"/>
      <c r="Q119" s="45"/>
      <c r="R119" s="48"/>
    </row>
    <row r="120" spans="1:18" s="49" customFormat="1" ht="9" customHeight="1">
      <c r="A120" s="202"/>
      <c r="B120" s="52"/>
      <c r="C120" s="52"/>
      <c r="D120" s="60"/>
      <c r="E120" s="199"/>
      <c r="F120" s="199"/>
      <c r="G120" s="193"/>
      <c r="H120" s="199"/>
      <c r="I120" s="216"/>
      <c r="J120" s="199"/>
      <c r="K120" s="205"/>
      <c r="L120" s="206" t="str">
        <f>UPPER(IF(OR(K121="a",K121="as"),J116,IF(OR(K121="b",K121="bs"),J124,)))</f>
        <v>KOTELESOVÁ</v>
      </c>
      <c r="M120" s="200"/>
      <c r="N120" s="199"/>
      <c r="O120" s="212"/>
      <c r="P120" s="199"/>
      <c r="Q120" s="45"/>
      <c r="R120" s="48"/>
    </row>
    <row r="121" spans="1:18" s="49" customFormat="1" ht="9" customHeight="1">
      <c r="A121" s="202"/>
      <c r="B121" s="52"/>
      <c r="C121" s="52"/>
      <c r="D121" s="60"/>
      <c r="E121" s="199"/>
      <c r="F121" s="199"/>
      <c r="G121" s="193"/>
      <c r="H121" s="199"/>
      <c r="I121" s="216"/>
      <c r="J121" s="54" t="s">
        <v>16</v>
      </c>
      <c r="K121" s="62" t="s">
        <v>17</v>
      </c>
      <c r="L121" s="208" t="str">
        <f>UPPER(IF(OR(K121="a",K121="as"),J117,IF(OR(K121="b",K121="bs"),J125,)))</f>
        <v>ŠRÁMKOVÁ</v>
      </c>
      <c r="M121" s="209"/>
      <c r="N121" s="199"/>
      <c r="O121" s="212"/>
      <c r="P121" s="199"/>
      <c r="Q121" s="45"/>
      <c r="R121" s="48"/>
    </row>
    <row r="122" spans="1:18" s="49" customFormat="1" ht="9" customHeight="1">
      <c r="A122" s="202">
        <v>27</v>
      </c>
      <c r="B122" s="39">
        <f>IF($D122="","",VLOOKUP($D122,'[1]G14 Do Main Draw Prep'!$A$7:$V$39,20))</f>
        <v>0</v>
      </c>
      <c r="C122" s="39">
        <f>IF($D122="","",VLOOKUP($D122,'[1]G14 Do Main Draw Prep'!$A$7:$V$39,21))</f>
        <v>0</v>
      </c>
      <c r="D122" s="40">
        <v>21</v>
      </c>
      <c r="E122" s="39" t="str">
        <f>UPPER(IF($D122="","",VLOOKUP($D122,'[1]G14 Do Main Draw Prep'!$A$7:$V$39,2)))</f>
        <v>BYE</v>
      </c>
      <c r="F122" s="39">
        <f>IF($D122="","",VLOOKUP($D122,'[1]G14 Do Main Draw Prep'!$A$7:$V$39,3))</f>
        <v>0</v>
      </c>
      <c r="G122" s="210"/>
      <c r="H122" s="39">
        <f>IF($D122="","",VLOOKUP($D122,'[1]G14 Do Main Draw Prep'!$A$7:$V$39,4))</f>
        <v>0</v>
      </c>
      <c r="I122" s="198"/>
      <c r="J122" s="199"/>
      <c r="K122" s="212"/>
      <c r="L122" s="199" t="s">
        <v>196</v>
      </c>
      <c r="M122" s="212"/>
      <c r="N122" s="213"/>
      <c r="O122" s="212"/>
      <c r="P122" s="199"/>
      <c r="Q122" s="45"/>
      <c r="R122" s="48"/>
    </row>
    <row r="123" spans="1:18" s="49" customFormat="1" ht="9" customHeight="1">
      <c r="A123" s="202"/>
      <c r="B123" s="52"/>
      <c r="C123" s="52"/>
      <c r="D123" s="52"/>
      <c r="E123" s="39" t="str">
        <f>UPPER(IF($D122="","",VLOOKUP($D122,'[1]G14 Do Main Draw Prep'!$A$7:$V$39,7)))</f>
        <v>BYE</v>
      </c>
      <c r="F123" s="39">
        <f>IF($D122="","",VLOOKUP($D122,'[1]G14 Do Main Draw Prep'!$A$7:$V$39,8))</f>
        <v>0</v>
      </c>
      <c r="G123" s="210"/>
      <c r="H123" s="39">
        <f>IF($D122="","",VLOOKUP($D122,'[1]G14 Do Main Draw Prep'!$A$7:$V$39,9))</f>
        <v>0</v>
      </c>
      <c r="I123" s="203"/>
      <c r="J123" s="204">
        <f>IF(I123="a",E122,IF(I123="b",E124,""))</f>
      </c>
      <c r="K123" s="212"/>
      <c r="L123" s="199"/>
      <c r="M123" s="212"/>
      <c r="N123" s="199"/>
      <c r="O123" s="212"/>
      <c r="P123" s="199"/>
      <c r="Q123" s="45"/>
      <c r="R123" s="48"/>
    </row>
    <row r="124" spans="1:18" s="49" customFormat="1" ht="9" customHeight="1">
      <c r="A124" s="202"/>
      <c r="B124" s="52"/>
      <c r="C124" s="52"/>
      <c r="D124" s="52"/>
      <c r="E124" s="199"/>
      <c r="F124" s="199"/>
      <c r="G124" s="193"/>
      <c r="H124" s="199"/>
      <c r="I124" s="205"/>
      <c r="J124" s="206" t="str">
        <f>UPPER(IF(OR(I125="a",I125="as"),E122,IF(OR(I125="b",I125="bs"),E126,)))</f>
        <v>KLOCOVÁ</v>
      </c>
      <c r="K124" s="217"/>
      <c r="L124" s="199"/>
      <c r="M124" s="212"/>
      <c r="N124" s="199"/>
      <c r="O124" s="212"/>
      <c r="P124" s="199"/>
      <c r="Q124" s="45"/>
      <c r="R124" s="48"/>
    </row>
    <row r="125" spans="1:18" s="49" customFormat="1" ht="9" customHeight="1">
      <c r="A125" s="202"/>
      <c r="B125" s="52"/>
      <c r="C125" s="52"/>
      <c r="D125" s="52"/>
      <c r="E125" s="199"/>
      <c r="F125" s="199"/>
      <c r="G125" s="193"/>
      <c r="H125" s="54" t="s">
        <v>16</v>
      </c>
      <c r="I125" s="62" t="s">
        <v>51</v>
      </c>
      <c r="J125" s="208" t="str">
        <f>UPPER(IF(OR(I125="a",I125="as"),E123,IF(OR(I125="b",I125="bs"),E127,)))</f>
        <v>VRBENSKÁ</v>
      </c>
      <c r="K125" s="203"/>
      <c r="L125" s="199"/>
      <c r="M125" s="212"/>
      <c r="N125" s="199"/>
      <c r="O125" s="212"/>
      <c r="P125" s="199"/>
      <c r="Q125" s="45"/>
      <c r="R125" s="48"/>
    </row>
    <row r="126" spans="1:18" s="49" customFormat="1" ht="9" customHeight="1">
      <c r="A126" s="202">
        <v>28</v>
      </c>
      <c r="B126" s="39">
        <f>IF($D126="","",VLOOKUP($D126,'[1]G14 Do Main Draw Prep'!$A$7:$V$39,20))</f>
        <v>0</v>
      </c>
      <c r="C126" s="39">
        <f>IF($D126="","",VLOOKUP($D126,'[1]G14 Do Main Draw Prep'!$A$7:$V$39,21))</f>
        <v>0</v>
      </c>
      <c r="D126" s="40">
        <v>15</v>
      </c>
      <c r="E126" s="219" t="str">
        <f>UPPER(IF($D126="","",VLOOKUP($D126,'[1]G14 Do Main Draw Prep'!$A$7:$V$39,2)))</f>
        <v>KLOCOVÁ</v>
      </c>
      <c r="F126" s="219" t="str">
        <f>IF($D126="","",VLOOKUP($D126,'[1]G14 Do Main Draw Prep'!$A$7:$V$39,3))</f>
        <v>Tereza</v>
      </c>
      <c r="G126" s="220"/>
      <c r="H126" s="219" t="str">
        <f>IF($D126="","",VLOOKUP($D126,'[1]G14 Do Main Draw Prep'!$A$7:$V$39,4))</f>
        <v>CZE</v>
      </c>
      <c r="I126" s="211"/>
      <c r="J126" s="199"/>
      <c r="K126" s="200"/>
      <c r="L126" s="213"/>
      <c r="M126" s="217"/>
      <c r="N126" s="199"/>
      <c r="O126" s="212"/>
      <c r="P126" s="199"/>
      <c r="Q126" s="45"/>
      <c r="R126" s="48"/>
    </row>
    <row r="127" spans="1:18" s="49" customFormat="1" ht="9" customHeight="1">
      <c r="A127" s="202"/>
      <c r="B127" s="52"/>
      <c r="C127" s="52"/>
      <c r="D127" s="52"/>
      <c r="E127" s="219" t="str">
        <f>UPPER(IF($D126="","",VLOOKUP($D126,'[1]G14 Do Main Draw Prep'!$A$7:$V$39,7)))</f>
        <v>VRBENSKÁ</v>
      </c>
      <c r="F127" s="219" t="str">
        <f>IF($D126="","",VLOOKUP($D126,'[1]G14 Do Main Draw Prep'!$A$7:$V$39,8))</f>
        <v>Anna</v>
      </c>
      <c r="G127" s="220"/>
      <c r="H127" s="219" t="str">
        <f>IF($D126="","",VLOOKUP($D126,'[1]G14 Do Main Draw Prep'!$A$7:$V$39,9))</f>
        <v>CZE</v>
      </c>
      <c r="I127" s="203"/>
      <c r="J127" s="199"/>
      <c r="K127" s="200"/>
      <c r="L127" s="214"/>
      <c r="M127" s="218"/>
      <c r="N127" s="199"/>
      <c r="O127" s="212"/>
      <c r="P127" s="199"/>
      <c r="Q127" s="45"/>
      <c r="R127" s="48"/>
    </row>
    <row r="128" spans="1:18" s="49" customFormat="1" ht="9" customHeight="1">
      <c r="A128" s="202"/>
      <c r="B128" s="52"/>
      <c r="C128" s="52"/>
      <c r="D128" s="52"/>
      <c r="E128" s="199"/>
      <c r="F128" s="199"/>
      <c r="G128" s="193"/>
      <c r="H128" s="199"/>
      <c r="I128" s="216"/>
      <c r="J128" s="199"/>
      <c r="K128" s="200"/>
      <c r="L128" s="199"/>
      <c r="M128" s="205"/>
      <c r="N128" s="206" t="str">
        <f>UPPER(IF(OR(M129="a",M129="as"),L120,IF(OR(M129="b",M129="bs"),L136,)))</f>
        <v>FLINK</v>
      </c>
      <c r="O128" s="212"/>
      <c r="P128" s="199"/>
      <c r="Q128" s="45"/>
      <c r="R128" s="48"/>
    </row>
    <row r="129" spans="1:18" s="49" customFormat="1" ht="9" customHeight="1">
      <c r="A129" s="202"/>
      <c r="B129" s="52"/>
      <c r="C129" s="52"/>
      <c r="D129" s="52"/>
      <c r="E129" s="199"/>
      <c r="F129" s="199"/>
      <c r="G129" s="193"/>
      <c r="H129" s="199"/>
      <c r="I129" s="216"/>
      <c r="J129" s="199"/>
      <c r="K129" s="200"/>
      <c r="L129" s="54" t="s">
        <v>16</v>
      </c>
      <c r="M129" s="62" t="s">
        <v>78</v>
      </c>
      <c r="N129" s="208" t="str">
        <f>UPPER(IF(OR(M129="a",M129="as"),L121,IF(OR(M129="b",M129="bs"),L137,)))</f>
        <v>MARGULIS</v>
      </c>
      <c r="O129" s="203"/>
      <c r="P129" s="199"/>
      <c r="Q129" s="45"/>
      <c r="R129" s="48"/>
    </row>
    <row r="130" spans="1:18" s="49" customFormat="1" ht="9" customHeight="1">
      <c r="A130" s="202">
        <v>29</v>
      </c>
      <c r="B130" s="39">
        <f>IF($D130="","",VLOOKUP($D130,'[1]G14 Do Main Draw Prep'!$A$7:$V$39,20))</f>
        <v>0</v>
      </c>
      <c r="C130" s="39">
        <f>IF($D130="","",VLOOKUP($D130,'[1]G14 Do Main Draw Prep'!$A$7:$V$39,21))</f>
        <v>0</v>
      </c>
      <c r="D130" s="40">
        <v>13</v>
      </c>
      <c r="E130" s="39" t="str">
        <f>UPPER(IF($D130="","",VLOOKUP($D130,'[1]G14 Do Main Draw Prep'!$A$7:$V$39,2)))</f>
        <v>KŮLOVÁ</v>
      </c>
      <c r="F130" s="39" t="str">
        <f>IF($D130="","",VLOOKUP($D130,'[1]G14 Do Main Draw Prep'!$A$7:$V$39,3))</f>
        <v>Andrea</v>
      </c>
      <c r="G130" s="210"/>
      <c r="H130" s="39" t="str">
        <f>IF($D130="","",VLOOKUP($D130,'[1]G14 Do Main Draw Prep'!$A$7:$V$39,4))</f>
        <v>CZE</v>
      </c>
      <c r="I130" s="198"/>
      <c r="J130" s="199"/>
      <c r="K130" s="200"/>
      <c r="L130" s="199"/>
      <c r="M130" s="212"/>
      <c r="N130" s="199" t="s">
        <v>146</v>
      </c>
      <c r="O130" s="200"/>
      <c r="P130" s="199"/>
      <c r="Q130" s="45"/>
      <c r="R130" s="48"/>
    </row>
    <row r="131" spans="1:18" s="49" customFormat="1" ht="9" customHeight="1">
      <c r="A131" s="202"/>
      <c r="B131" s="52"/>
      <c r="C131" s="52"/>
      <c r="D131" s="52"/>
      <c r="E131" s="39" t="str">
        <f>UPPER(IF($D130="","",VLOOKUP($D130,'[1]G14 Do Main Draw Prep'!$A$7:$V$39,7)))</f>
        <v>MAYEROVÁ</v>
      </c>
      <c r="F131" s="39" t="str">
        <f>IF($D130="","",VLOOKUP($D130,'[1]G14 Do Main Draw Prep'!$A$7:$V$39,8))</f>
        <v>Marie</v>
      </c>
      <c r="G131" s="210"/>
      <c r="H131" s="39" t="str">
        <f>IF($D130="","",VLOOKUP($D130,'[1]G14 Do Main Draw Prep'!$A$7:$V$39,9))</f>
        <v>CZE</v>
      </c>
      <c r="I131" s="203"/>
      <c r="J131" s="204">
        <f>IF(I131="a",E130,IF(I131="b",E132,""))</f>
      </c>
      <c r="K131" s="200"/>
      <c r="L131" s="199"/>
      <c r="M131" s="212"/>
      <c r="N131" s="199"/>
      <c r="O131" s="200"/>
      <c r="P131" s="199"/>
      <c r="Q131" s="45"/>
      <c r="R131" s="48"/>
    </row>
    <row r="132" spans="1:18" s="49" customFormat="1" ht="9" customHeight="1">
      <c r="A132" s="202"/>
      <c r="B132" s="52"/>
      <c r="C132" s="52"/>
      <c r="D132" s="60"/>
      <c r="E132" s="199"/>
      <c r="F132" s="199"/>
      <c r="G132" s="193"/>
      <c r="H132" s="199"/>
      <c r="I132" s="205"/>
      <c r="J132" s="206" t="str">
        <f>UPPER(IF(OR(I133="a",I133="as"),E130,IF(OR(I133="b",I133="bs"),E134,)))</f>
        <v>KŮLOVÁ</v>
      </c>
      <c r="K132" s="207"/>
      <c r="L132" s="199"/>
      <c r="M132" s="212"/>
      <c r="N132" s="199"/>
      <c r="O132" s="200"/>
      <c r="P132" s="199"/>
      <c r="Q132" s="45"/>
      <c r="R132" s="48"/>
    </row>
    <row r="133" spans="1:18" s="49" customFormat="1" ht="9" customHeight="1">
      <c r="A133" s="202"/>
      <c r="B133" s="52"/>
      <c r="C133" s="52"/>
      <c r="D133" s="60"/>
      <c r="E133" s="199"/>
      <c r="F133" s="199"/>
      <c r="G133" s="193"/>
      <c r="H133" s="54" t="s">
        <v>16</v>
      </c>
      <c r="I133" s="62" t="s">
        <v>18</v>
      </c>
      <c r="J133" s="208" t="str">
        <f>UPPER(IF(OR(I133="a",I133="as"),E131,IF(OR(I133="b",I133="bs"),E135,)))</f>
        <v>MAYEROVÁ</v>
      </c>
      <c r="K133" s="209"/>
      <c r="L133" s="199"/>
      <c r="M133" s="212"/>
      <c r="N133" s="199"/>
      <c r="O133" s="200"/>
      <c r="P133" s="199"/>
      <c r="Q133" s="45"/>
      <c r="R133" s="48"/>
    </row>
    <row r="134" spans="1:18" s="49" customFormat="1" ht="9" customHeight="1">
      <c r="A134" s="202">
        <v>30</v>
      </c>
      <c r="B134" s="39">
        <f>IF($D134="","",VLOOKUP($D134,'[1]G14 Do Main Draw Prep'!$A$7:$V$39,20))</f>
        <v>0</v>
      </c>
      <c r="C134" s="39">
        <f>IF($D134="","",VLOOKUP($D134,'[1]G14 Do Main Draw Prep'!$A$7:$V$39,21))</f>
        <v>0</v>
      </c>
      <c r="D134" s="40">
        <v>20</v>
      </c>
      <c r="E134" s="39" t="str">
        <f>UPPER(IF($D134="","",VLOOKUP($D134,'[1]G14 Do Main Draw Prep'!$A$7:$V$39,2)))</f>
        <v>BUŘIČOVÁ</v>
      </c>
      <c r="F134" s="39" t="str">
        <f>IF($D134="","",VLOOKUP($D134,'[1]G14 Do Main Draw Prep'!$A$7:$V$39,3))</f>
        <v>Veronika</v>
      </c>
      <c r="G134" s="210"/>
      <c r="H134" s="39" t="str">
        <f>IF($D134="","",VLOOKUP($D134,'[1]G14 Do Main Draw Prep'!$A$7:$V$39,4))</f>
        <v>CZE</v>
      </c>
      <c r="I134" s="211"/>
      <c r="J134" s="199" t="s">
        <v>146</v>
      </c>
      <c r="K134" s="212"/>
      <c r="L134" s="213"/>
      <c r="M134" s="217"/>
      <c r="N134" s="199"/>
      <c r="O134" s="200"/>
      <c r="P134" s="199"/>
      <c r="Q134" s="45"/>
      <c r="R134" s="48"/>
    </row>
    <row r="135" spans="1:18" s="49" customFormat="1" ht="9" customHeight="1">
      <c r="A135" s="202"/>
      <c r="B135" s="52"/>
      <c r="C135" s="52"/>
      <c r="D135" s="52"/>
      <c r="E135" s="39" t="str">
        <f>UPPER(IF($D134="","",VLOOKUP($D134,'[1]G14 Do Main Draw Prep'!$A$7:$V$39,7)))</f>
        <v>KŮSTKOVÁ</v>
      </c>
      <c r="F135" s="39" t="str">
        <f>IF($D134="","",VLOOKUP($D134,'[1]G14 Do Main Draw Prep'!$A$7:$V$39,8))</f>
        <v>Jana</v>
      </c>
      <c r="G135" s="210"/>
      <c r="H135" s="39" t="str">
        <f>IF($D134="","",VLOOKUP($D134,'[1]G14 Do Main Draw Prep'!$A$7:$V$39,9))</f>
        <v>CZE</v>
      </c>
      <c r="I135" s="203"/>
      <c r="J135" s="199"/>
      <c r="K135" s="212"/>
      <c r="L135" s="214"/>
      <c r="M135" s="218"/>
      <c r="N135" s="199"/>
      <c r="O135" s="200"/>
      <c r="P135" s="199"/>
      <c r="Q135" s="45"/>
      <c r="R135" s="48"/>
    </row>
    <row r="136" spans="1:18" s="49" customFormat="1" ht="9" customHeight="1">
      <c r="A136" s="202"/>
      <c r="B136" s="52"/>
      <c r="C136" s="52"/>
      <c r="D136" s="60"/>
      <c r="E136" s="199"/>
      <c r="F136" s="199"/>
      <c r="G136" s="193"/>
      <c r="H136" s="199"/>
      <c r="I136" s="216"/>
      <c r="J136" s="199"/>
      <c r="K136" s="205"/>
      <c r="L136" s="206" t="str">
        <f>UPPER(IF(OR(K137="a",K137="as"),J132,IF(OR(K137="b",K137="bs"),J140,)))</f>
        <v>FLINK</v>
      </c>
      <c r="M136" s="212"/>
      <c r="N136" s="199"/>
      <c r="O136" s="200"/>
      <c r="P136" s="199"/>
      <c r="Q136" s="45"/>
      <c r="R136" s="48"/>
    </row>
    <row r="137" spans="1:18" s="49" customFormat="1" ht="9" customHeight="1">
      <c r="A137" s="202"/>
      <c r="B137" s="52"/>
      <c r="C137" s="52"/>
      <c r="D137" s="60"/>
      <c r="E137" s="199"/>
      <c r="F137" s="199"/>
      <c r="G137" s="193"/>
      <c r="H137" s="199"/>
      <c r="I137" s="216"/>
      <c r="J137" s="54" t="s">
        <v>16</v>
      </c>
      <c r="K137" s="62" t="s">
        <v>78</v>
      </c>
      <c r="L137" s="208" t="str">
        <f>UPPER(IF(OR(K137="a",K137="as"),J133,IF(OR(K137="b",K137="bs"),J141,)))</f>
        <v>MARGULIS</v>
      </c>
      <c r="M137" s="203"/>
      <c r="N137" s="199"/>
      <c r="O137" s="200"/>
      <c r="P137" s="199"/>
      <c r="Q137" s="45"/>
      <c r="R137" s="48"/>
    </row>
    <row r="138" spans="1:18" s="49" customFormat="1" ht="9" customHeight="1">
      <c r="A138" s="202">
        <v>31</v>
      </c>
      <c r="B138" s="39">
        <f>IF($D138="","",VLOOKUP($D138,'[1]G14 Do Main Draw Prep'!$A$7:$V$39,20))</f>
        <v>0</v>
      </c>
      <c r="C138" s="39">
        <f>IF($D138="","",VLOOKUP($D138,'[1]G14 Do Main Draw Prep'!$A$7:$V$39,21))</f>
        <v>0</v>
      </c>
      <c r="D138" s="40">
        <v>21</v>
      </c>
      <c r="E138" s="39" t="str">
        <f>UPPER(IF($D138="","",VLOOKUP($D138,'[1]G14 Do Main Draw Prep'!$A$7:$V$39,2)))</f>
        <v>BYE</v>
      </c>
      <c r="F138" s="39">
        <f>IF($D138="","",VLOOKUP($D138,'[1]G14 Do Main Draw Prep'!$A$7:$V$39,3))</f>
        <v>0</v>
      </c>
      <c r="G138" s="210"/>
      <c r="H138" s="39">
        <f>IF($D138="","",VLOOKUP($D138,'[1]G14 Do Main Draw Prep'!$A$7:$V$39,4))</f>
        <v>0</v>
      </c>
      <c r="I138" s="198"/>
      <c r="J138" s="199"/>
      <c r="K138" s="212"/>
      <c r="L138" s="199" t="s">
        <v>65</v>
      </c>
      <c r="M138" s="200"/>
      <c r="N138" s="224" t="str">
        <f>N63</f>
        <v>Final</v>
      </c>
      <c r="O138" s="225"/>
      <c r="P138" s="224" t="str">
        <f>P63</f>
        <v>Winners</v>
      </c>
      <c r="Q138" s="225"/>
      <c r="R138" s="48"/>
    </row>
    <row r="139" spans="1:18" s="49" customFormat="1" ht="9" customHeight="1">
      <c r="A139" s="202"/>
      <c r="B139" s="52"/>
      <c r="C139" s="52"/>
      <c r="D139" s="52"/>
      <c r="E139" s="39" t="str">
        <f>UPPER(IF($D138="","",VLOOKUP($D138,'[1]G14 Do Main Draw Prep'!$A$7:$V$39,7)))</f>
        <v>BYE</v>
      </c>
      <c r="F139" s="39">
        <f>IF($D138="","",VLOOKUP($D138,'[1]G14 Do Main Draw Prep'!$A$7:$V$39,8))</f>
        <v>0</v>
      </c>
      <c r="G139" s="210"/>
      <c r="H139" s="39">
        <f>IF($D138="","",VLOOKUP($D138,'[1]G14 Do Main Draw Prep'!$A$7:$V$39,9))</f>
        <v>0</v>
      </c>
      <c r="I139" s="203"/>
      <c r="J139" s="204">
        <f>IF(I139="a",E138,IF(I139="b",E140,""))</f>
      </c>
      <c r="K139" s="212"/>
      <c r="L139" s="199"/>
      <c r="M139" s="200"/>
      <c r="N139" s="226" t="str">
        <f>N64</f>
        <v>KREJČÍKOVÁ</v>
      </c>
      <c r="O139" s="225"/>
      <c r="P139" s="228"/>
      <c r="Q139" s="225"/>
      <c r="R139" s="48"/>
    </row>
    <row r="140" spans="1:18" s="49" customFormat="1" ht="9" customHeight="1">
      <c r="A140" s="202"/>
      <c r="B140" s="52"/>
      <c r="C140" s="52"/>
      <c r="D140" s="52"/>
      <c r="E140" s="204"/>
      <c r="F140" s="204"/>
      <c r="G140" s="229"/>
      <c r="H140" s="204"/>
      <c r="I140" s="205"/>
      <c r="J140" s="206" t="str">
        <f>UPPER(IF(OR(I141="a",I141="as"),E138,IF(OR(I141="b",I141="bs"),E142,)))</f>
        <v>FLINK</v>
      </c>
      <c r="K140" s="217"/>
      <c r="L140" s="199"/>
      <c r="M140" s="200"/>
      <c r="N140" s="230" t="str">
        <f>N65</f>
        <v>MARTINOVSKÁ</v>
      </c>
      <c r="O140" s="255"/>
      <c r="P140" s="228"/>
      <c r="Q140" s="225"/>
      <c r="R140" s="48"/>
    </row>
    <row r="141" spans="1:18" s="49" customFormat="1" ht="9" customHeight="1">
      <c r="A141" s="202"/>
      <c r="B141" s="52"/>
      <c r="C141" s="52"/>
      <c r="D141" s="52"/>
      <c r="E141" s="199"/>
      <c r="F141" s="199"/>
      <c r="G141" s="193"/>
      <c r="H141" s="54" t="s">
        <v>16</v>
      </c>
      <c r="I141" s="62" t="s">
        <v>78</v>
      </c>
      <c r="J141" s="208" t="str">
        <f>UPPER(IF(OR(I141="a",I141="as"),E139,IF(OR(I141="b",I141="bs"),E143,)))</f>
        <v>MARGULIS</v>
      </c>
      <c r="K141" s="203"/>
      <c r="L141" s="199"/>
      <c r="M141" s="200"/>
      <c r="N141" s="228"/>
      <c r="O141" s="256"/>
      <c r="P141" s="233" t="str">
        <f>P66</f>
        <v>KUNČÍKOVÁ</v>
      </c>
      <c r="Q141" s="225"/>
      <c r="R141" s="48"/>
    </row>
    <row r="142" spans="1:18" s="49" customFormat="1" ht="9" customHeight="1">
      <c r="A142" s="196">
        <v>32</v>
      </c>
      <c r="B142" s="39">
        <f>IF($D142="","",VLOOKUP($D142,'[1]G14 Do Main Draw Prep'!$A$7:$V$39,20))</f>
        <v>0</v>
      </c>
      <c r="C142" s="39">
        <f>IF($D142="","",VLOOKUP($D142,'[1]G14 Do Main Draw Prep'!$A$7:$V$39,21))</f>
        <v>193</v>
      </c>
      <c r="D142" s="40">
        <v>2</v>
      </c>
      <c r="E142" s="41" t="str">
        <f>UPPER(IF($D142="","",VLOOKUP($D142,'[1]G14 Do Main Draw Prep'!$A$7:$V$39,2)))</f>
        <v>FLINK</v>
      </c>
      <c r="F142" s="41" t="str">
        <f>IF($D142="","",VLOOKUP($D142,'[1]G14 Do Main Draw Prep'!$A$7:$V$39,3))</f>
        <v>Varvara</v>
      </c>
      <c r="G142" s="197"/>
      <c r="H142" s="41" t="str">
        <f>IF($D142="","",VLOOKUP($D142,'[1]G14 Do Main Draw Prep'!$A$7:$V$39,4))</f>
        <v>RUS</v>
      </c>
      <c r="I142" s="211"/>
      <c r="J142" s="199"/>
      <c r="K142" s="200"/>
      <c r="L142" s="213"/>
      <c r="M142" s="207"/>
      <c r="N142" s="228"/>
      <c r="O142" s="256"/>
      <c r="P142" s="230" t="str">
        <f>P67</f>
        <v>MAŘÍKOVÁ</v>
      </c>
      <c r="Q142" s="255"/>
      <c r="R142" s="48"/>
    </row>
    <row r="143" spans="1:18" s="49" customFormat="1" ht="9" customHeight="1">
      <c r="A143" s="202"/>
      <c r="B143" s="52"/>
      <c r="C143" s="52"/>
      <c r="D143" s="52"/>
      <c r="E143" s="41" t="str">
        <f>UPPER(IF($D142="","",VLOOKUP($D142,'[1]G14 Do Main Draw Prep'!$A$7:$V$39,7)))</f>
        <v>MARGULIS</v>
      </c>
      <c r="F143" s="41" t="str">
        <f>IF($D142="","",VLOOKUP($D142,'[1]G14 Do Main Draw Prep'!$A$7:$V$39,8))</f>
        <v>Marina</v>
      </c>
      <c r="G143" s="197"/>
      <c r="H143" s="41" t="str">
        <f>IF($D142="","",VLOOKUP($D142,'[1]G14 Do Main Draw Prep'!$A$7:$V$39,9))</f>
        <v>RUS</v>
      </c>
      <c r="I143" s="203"/>
      <c r="J143" s="199"/>
      <c r="K143" s="200"/>
      <c r="L143" s="214"/>
      <c r="M143" s="215"/>
      <c r="N143" s="226" t="str">
        <f>N68</f>
        <v>KUNČÍKOVÁ</v>
      </c>
      <c r="O143" s="256"/>
      <c r="P143" s="228" t="str">
        <f>P68</f>
        <v>64 63</v>
      </c>
      <c r="Q143" s="225"/>
      <c r="R143" s="48"/>
    </row>
    <row r="144" spans="1:18" s="49" customFormat="1" ht="9" customHeight="1">
      <c r="A144" s="238"/>
      <c r="B144" s="239"/>
      <c r="C144" s="239"/>
      <c r="D144" s="240"/>
      <c r="E144" s="241"/>
      <c r="F144" s="241"/>
      <c r="G144" s="35"/>
      <c r="H144" s="241"/>
      <c r="I144" s="242"/>
      <c r="J144" s="46"/>
      <c r="K144" s="47"/>
      <c r="L144" s="46"/>
      <c r="M144" s="47"/>
      <c r="N144" s="230" t="str">
        <f>N69</f>
        <v>MAŘÍKOVÁ</v>
      </c>
      <c r="O144" s="257"/>
      <c r="P144" s="258"/>
      <c r="Q144" s="259"/>
      <c r="R144" s="48"/>
    </row>
    <row r="145" spans="1:18" s="85" customFormat="1" ht="6" customHeight="1">
      <c r="A145" s="238"/>
      <c r="B145" s="239"/>
      <c r="C145" s="239"/>
      <c r="D145" s="240"/>
      <c r="E145" s="241"/>
      <c r="F145" s="241"/>
      <c r="G145" s="244"/>
      <c r="H145" s="241"/>
      <c r="I145" s="242"/>
      <c r="J145" s="46"/>
      <c r="K145" s="47"/>
      <c r="L145" s="82"/>
      <c r="M145" s="83"/>
      <c r="N145" s="245"/>
      <c r="O145" s="246"/>
      <c r="P145" s="245"/>
      <c r="Q145" s="246"/>
      <c r="R145" s="84"/>
    </row>
    <row r="146" spans="1:17" s="98" customFormat="1" ht="10.5" customHeight="1">
      <c r="A146" s="86" t="s">
        <v>19</v>
      </c>
      <c r="B146" s="87"/>
      <c r="C146" s="88"/>
      <c r="D146" s="89" t="s">
        <v>20</v>
      </c>
      <c r="E146" s="90" t="s">
        <v>176</v>
      </c>
      <c r="F146" s="90"/>
      <c r="G146" s="90"/>
      <c r="H146" s="260"/>
      <c r="I146" s="90" t="s">
        <v>20</v>
      </c>
      <c r="J146" s="90" t="s">
        <v>22</v>
      </c>
      <c r="K146" s="93"/>
      <c r="L146" s="90" t="s">
        <v>23</v>
      </c>
      <c r="M146" s="94"/>
      <c r="N146" s="95" t="s">
        <v>24</v>
      </c>
      <c r="O146" s="95"/>
      <c r="P146" s="96">
        <f>P71</f>
        <v>0</v>
      </c>
      <c r="Q146" s="97"/>
    </row>
    <row r="147" spans="1:17" s="98" customFormat="1" ht="9" customHeight="1">
      <c r="A147" s="99" t="s">
        <v>26</v>
      </c>
      <c r="B147" s="100"/>
      <c r="C147" s="101"/>
      <c r="D147" s="102">
        <v>1</v>
      </c>
      <c r="E147" s="103" t="str">
        <f aca="true" t="shared" si="0" ref="E147:G154">E72</f>
        <v>KREJČÍKOVÁ</v>
      </c>
      <c r="F147" s="261">
        <f t="shared" si="0"/>
        <v>5</v>
      </c>
      <c r="G147" s="261" t="str">
        <f t="shared" si="0"/>
        <v>FRIŠOVÁ</v>
      </c>
      <c r="H147" s="249"/>
      <c r="I147" s="250" t="s">
        <v>27</v>
      </c>
      <c r="J147" s="100">
        <f aca="true" t="shared" si="1" ref="J147:J154">J72</f>
        <v>0</v>
      </c>
      <c r="K147" s="107"/>
      <c r="L147" s="100">
        <f aca="true" t="shared" si="2" ref="L147:L154">L72</f>
        <v>0</v>
      </c>
      <c r="M147" s="108"/>
      <c r="N147" s="109" t="s">
        <v>177</v>
      </c>
      <c r="O147" s="110"/>
      <c r="P147" s="110"/>
      <c r="Q147" s="111"/>
    </row>
    <row r="148" spans="1:17" s="98" customFormat="1" ht="9" customHeight="1">
      <c r="A148" s="112" t="s">
        <v>29</v>
      </c>
      <c r="B148" s="113"/>
      <c r="C148" s="114"/>
      <c r="D148" s="102"/>
      <c r="E148" s="103" t="str">
        <f t="shared" si="0"/>
        <v>MARTINOVSKÁ</v>
      </c>
      <c r="F148" s="261">
        <f t="shared" si="0"/>
        <v>0</v>
      </c>
      <c r="G148" s="261" t="str">
        <f t="shared" si="0"/>
        <v>VAJDOVÁ</v>
      </c>
      <c r="H148" s="249"/>
      <c r="I148" s="250"/>
      <c r="J148" s="100">
        <f t="shared" si="1"/>
        <v>0</v>
      </c>
      <c r="K148" s="107"/>
      <c r="L148" s="100">
        <f t="shared" si="2"/>
        <v>0</v>
      </c>
      <c r="M148" s="108"/>
      <c r="N148" s="113">
        <f>N73</f>
        <v>0</v>
      </c>
      <c r="O148" s="116"/>
      <c r="P148" s="113"/>
      <c r="Q148" s="117"/>
    </row>
    <row r="149" spans="1:17" s="98" customFormat="1" ht="9" customHeight="1">
      <c r="A149" s="118"/>
      <c r="B149" s="119"/>
      <c r="C149" s="120"/>
      <c r="D149" s="102">
        <v>2</v>
      </c>
      <c r="E149" s="103" t="str">
        <f t="shared" si="0"/>
        <v>FLINK</v>
      </c>
      <c r="F149" s="261">
        <f t="shared" si="0"/>
        <v>6</v>
      </c>
      <c r="G149" s="261" t="str">
        <f t="shared" si="0"/>
        <v>KOTELESOVÁ</v>
      </c>
      <c r="H149" s="249"/>
      <c r="I149" s="250" t="s">
        <v>30</v>
      </c>
      <c r="J149" s="100">
        <f t="shared" si="1"/>
        <v>0</v>
      </c>
      <c r="K149" s="107"/>
      <c r="L149" s="100">
        <f t="shared" si="2"/>
        <v>0</v>
      </c>
      <c r="M149" s="108"/>
      <c r="N149" s="109" t="s">
        <v>33</v>
      </c>
      <c r="O149" s="110"/>
      <c r="P149" s="110"/>
      <c r="Q149" s="111"/>
    </row>
    <row r="150" spans="1:17" s="98" customFormat="1" ht="9" customHeight="1">
      <c r="A150" s="121"/>
      <c r="B150" s="26"/>
      <c r="C150" s="122"/>
      <c r="D150" s="102"/>
      <c r="E150" s="103" t="str">
        <f t="shared" si="0"/>
        <v>MARGULIS</v>
      </c>
      <c r="F150" s="261">
        <f t="shared" si="0"/>
        <v>0</v>
      </c>
      <c r="G150" s="261" t="str">
        <f t="shared" si="0"/>
        <v>ŠRÁMKOVÁ</v>
      </c>
      <c r="H150" s="249"/>
      <c r="I150" s="250"/>
      <c r="J150" s="100">
        <f t="shared" si="1"/>
        <v>0</v>
      </c>
      <c r="K150" s="107"/>
      <c r="L150" s="100">
        <f t="shared" si="2"/>
        <v>0</v>
      </c>
      <c r="M150" s="108"/>
      <c r="N150" s="100"/>
      <c r="O150" s="107"/>
      <c r="P150" s="100"/>
      <c r="Q150" s="108"/>
    </row>
    <row r="151" spans="1:17" s="98" customFormat="1" ht="9" customHeight="1">
      <c r="A151" s="123"/>
      <c r="B151" s="124"/>
      <c r="C151" s="125"/>
      <c r="D151" s="102">
        <v>3</v>
      </c>
      <c r="E151" s="103" t="str">
        <f t="shared" si="0"/>
        <v>KUNČÍKOVÁ</v>
      </c>
      <c r="F151" s="261">
        <f t="shared" si="0"/>
        <v>7</v>
      </c>
      <c r="G151" s="261" t="str">
        <f t="shared" si="0"/>
        <v>RUTAROVÁ</v>
      </c>
      <c r="H151" s="249"/>
      <c r="I151" s="250" t="s">
        <v>32</v>
      </c>
      <c r="J151" s="100">
        <f t="shared" si="1"/>
        <v>0</v>
      </c>
      <c r="K151" s="107"/>
      <c r="L151" s="100">
        <f t="shared" si="2"/>
        <v>0</v>
      </c>
      <c r="M151" s="108"/>
      <c r="N151" s="113">
        <f>N76</f>
        <v>0</v>
      </c>
      <c r="O151" s="116"/>
      <c r="P151" s="113"/>
      <c r="Q151" s="117"/>
    </row>
    <row r="152" spans="1:17" s="98" customFormat="1" ht="9" customHeight="1">
      <c r="A152" s="126"/>
      <c r="B152" s="127"/>
      <c r="C152" s="122"/>
      <c r="D152" s="102"/>
      <c r="E152" s="103" t="str">
        <f t="shared" si="0"/>
        <v>MAŘÍKOVÁ</v>
      </c>
      <c r="F152" s="261">
        <f t="shared" si="0"/>
        <v>0</v>
      </c>
      <c r="G152" s="261" t="str">
        <f t="shared" si="0"/>
        <v>SLAVÍČKOVÁ</v>
      </c>
      <c r="H152" s="249"/>
      <c r="I152" s="250"/>
      <c r="J152" s="100">
        <f t="shared" si="1"/>
        <v>0</v>
      </c>
      <c r="K152" s="107"/>
      <c r="L152" s="100">
        <f t="shared" si="2"/>
        <v>0</v>
      </c>
      <c r="M152" s="108"/>
      <c r="N152" s="109" t="s">
        <v>39</v>
      </c>
      <c r="O152" s="110"/>
      <c r="P152" s="110"/>
      <c r="Q152" s="111"/>
    </row>
    <row r="153" spans="1:17" s="98" customFormat="1" ht="9" customHeight="1">
      <c r="A153" s="126"/>
      <c r="B153" s="127"/>
      <c r="C153" s="128"/>
      <c r="D153" s="102">
        <v>4</v>
      </c>
      <c r="E153" s="103" t="str">
        <f t="shared" si="0"/>
        <v>ORAVKINOVÁ</v>
      </c>
      <c r="F153" s="261">
        <f t="shared" si="0"/>
        <v>8</v>
      </c>
      <c r="G153" s="261" t="str">
        <f t="shared" si="0"/>
        <v>LIMANSKAYA</v>
      </c>
      <c r="H153" s="249"/>
      <c r="I153" s="250" t="s">
        <v>34</v>
      </c>
      <c r="J153" s="100">
        <f t="shared" si="1"/>
        <v>0</v>
      </c>
      <c r="K153" s="107"/>
      <c r="L153" s="100">
        <f t="shared" si="2"/>
        <v>0</v>
      </c>
      <c r="M153" s="108"/>
      <c r="N153" s="100"/>
      <c r="O153" s="107"/>
      <c r="P153" s="100"/>
      <c r="Q153" s="108"/>
    </row>
    <row r="154" spans="1:17" s="98" customFormat="1" ht="9" customHeight="1">
      <c r="A154" s="129"/>
      <c r="B154" s="130"/>
      <c r="C154" s="131"/>
      <c r="D154" s="132"/>
      <c r="E154" s="133" t="str">
        <f t="shared" si="0"/>
        <v>STRAUME</v>
      </c>
      <c r="F154" s="262">
        <f t="shared" si="0"/>
        <v>0</v>
      </c>
      <c r="G154" s="262" t="str">
        <f t="shared" si="0"/>
        <v>ZUBKOVA</v>
      </c>
      <c r="H154" s="252"/>
      <c r="I154" s="253"/>
      <c r="J154" s="113">
        <f t="shared" si="1"/>
        <v>0</v>
      </c>
      <c r="K154" s="116"/>
      <c r="L154" s="113">
        <f t="shared" si="2"/>
        <v>0</v>
      </c>
      <c r="M154" s="117"/>
      <c r="N154" s="113">
        <f>N79</f>
        <v>0</v>
      </c>
      <c r="O154" s="116"/>
      <c r="P154" s="113"/>
      <c r="Q154" s="117"/>
    </row>
  </sheetData>
  <mergeCells count="1">
    <mergeCell ref="A4:C4"/>
  </mergeCells>
  <conditionalFormatting sqref="B7 B11 B15 B19 B23 B27 B31 B35 B39 B43 B47 B51 B55 B59 B63 B67 B82 B86 B90 B94 B98 B102 B106 B110 B114 B118 B122 B126 B130 B134 B138 B142">
    <cfRule type="cellIs" priority="1" dxfId="4" operator="equal" stopIfTrue="1">
      <formula>"DA"</formula>
    </cfRule>
  </conditionalFormatting>
  <conditionalFormatting sqref="H10 H58 H42 H50 H34 H26 H18 H66 J30 L22 N38 J62 J46 L54 J14 H85 H133 H117 H125 H109 H101 H93 H141 J105 L97 N113 J137 J121 L129 J89 N67">
    <cfRule type="expression" priority="2" dxfId="1" stopIfTrue="1">
      <formula>AND($N$1="CU",H10="Umpire")</formula>
    </cfRule>
    <cfRule type="expression" priority="3" dxfId="2" stopIfTrue="1">
      <formula>AND($N$1="CU",H10&lt;&gt;"Umpire",I10&lt;&gt;"")</formula>
    </cfRule>
    <cfRule type="expression" priority="4" dxfId="3" stopIfTrue="1">
      <formula>AND($N$1="CU",H10&lt;&gt;"Umpire")</formula>
    </cfRule>
  </conditionalFormatting>
  <conditionalFormatting sqref="L13 L29 L45 L61 N21 N53 P37 J9 J17 J25 J33 J41 J49 J57 J65 L88 L104 L120 L136 N96 N128 P112 J84 J92 J100 J108 J116 J124 J132 J140 P66">
    <cfRule type="expression" priority="5" dxfId="0" stopIfTrue="1">
      <formula>I10="as"</formula>
    </cfRule>
    <cfRule type="expression" priority="6" dxfId="0" stopIfTrue="1">
      <formula>I10="bs"</formula>
    </cfRule>
  </conditionalFormatting>
  <conditionalFormatting sqref="L14 L30 L46 L62 N22 N54 P38 J10 J18 J26 J34 J42 J50 J58 J66 L89 L105 L121 L137 N97 N129 P113 J85 J93 J101 J109 J117 J125 J133 J141 P67">
    <cfRule type="expression" priority="7" dxfId="0" stopIfTrue="1">
      <formula>I10="as"</formula>
    </cfRule>
    <cfRule type="expression" priority="8" dxfId="0" stopIfTrue="1">
      <formula>I10="bs"</formula>
    </cfRule>
  </conditionalFormatting>
  <conditionalFormatting sqref="I10 I18 I26 I34 I42 I50 I58 I66 K62 K46 K30 K14 M22 M54 O38 I85 I93 I101 I109 I117 I125 I133 I141 K137 K121 K105 K89 M97 M129 O113 O67">
    <cfRule type="expression" priority="9" dxfId="5" stopIfTrue="1">
      <formula>$N$1="CU"</formula>
    </cfRule>
  </conditionalFormatting>
  <conditionalFormatting sqref="E7 E11 E15 E19 E23 E27 E31 E35 E39 E43 E47 E51 E55 E59 E63 E67 E82 E86 E90 E94 E98 E102 E106 E110 E114 E118 E122 E126 E130 E134 E138 E142">
    <cfRule type="cellIs" priority="10" dxfId="7" operator="equal" stopIfTrue="1">
      <formula>"Bye"</formula>
    </cfRule>
  </conditionalFormatting>
  <conditionalFormatting sqref="D7 D11 D15 D19 D23 D27 D31 D35 D39 D43 D47 D51 D55 D59 D63 D67 D82 D86 D90 D94 D98 D102 D106 D110 D114 D118 D122 D126 D130 D134 D138 D142">
    <cfRule type="cellIs" priority="11" dxfId="8" operator="lessThan" stopIfTrue="1">
      <formula>9</formula>
    </cfRule>
  </conditionalFormatting>
  <conditionalFormatting sqref="P142">
    <cfRule type="expression" priority="12" dxfId="0" stopIfTrue="1">
      <formula>O67="as"</formula>
    </cfRule>
    <cfRule type="expression" priority="13" dxfId="0" stopIfTrue="1">
      <formula>O67="bs"</formula>
    </cfRule>
  </conditionalFormatting>
  <conditionalFormatting sqref="N140">
    <cfRule type="expression" priority="14" dxfId="0" stopIfTrue="1">
      <formula>O38="as"</formula>
    </cfRule>
    <cfRule type="expression" priority="15" dxfId="0" stopIfTrue="1">
      <formula>O38="bs"</formula>
    </cfRule>
  </conditionalFormatting>
  <conditionalFormatting sqref="N144">
    <cfRule type="expression" priority="16" dxfId="0" stopIfTrue="1">
      <formula>O113="as"</formula>
    </cfRule>
    <cfRule type="expression" priority="17" dxfId="0" stopIfTrue="1">
      <formula>O113="bs"</formula>
    </cfRule>
  </conditionalFormatting>
  <conditionalFormatting sqref="N139">
    <cfRule type="expression" priority="18" dxfId="0" stopIfTrue="1">
      <formula>O38="as"</formula>
    </cfRule>
    <cfRule type="expression" priority="19" dxfId="0" stopIfTrue="1">
      <formula>O38="bs"</formula>
    </cfRule>
  </conditionalFormatting>
  <conditionalFormatting sqref="N143">
    <cfRule type="expression" priority="20" dxfId="0" stopIfTrue="1">
      <formula>O113="as"</formula>
    </cfRule>
    <cfRule type="expression" priority="21" dxfId="0" stopIfTrue="1">
      <formula>O113="bs"</formula>
    </cfRule>
  </conditionalFormatting>
  <conditionalFormatting sqref="P141">
    <cfRule type="expression" priority="22" dxfId="0" stopIfTrue="1">
      <formula>O67="as"</formula>
    </cfRule>
    <cfRule type="expression" priority="23" dxfId="0" stopIfTrue="1">
      <formula>O67="bs"</formula>
    </cfRule>
  </conditionalFormatting>
  <conditionalFormatting sqref="N65">
    <cfRule type="expression" priority="24" dxfId="0" stopIfTrue="1">
      <formula>O38="as"</formula>
    </cfRule>
    <cfRule type="expression" priority="25" dxfId="0" stopIfTrue="1">
      <formula>O38="bs"</formula>
    </cfRule>
  </conditionalFormatting>
  <conditionalFormatting sqref="N69">
    <cfRule type="expression" priority="26" dxfId="0" stopIfTrue="1">
      <formula>O113="as"</formula>
    </cfRule>
    <cfRule type="expression" priority="27" dxfId="0" stopIfTrue="1">
      <formula>O113="bs"</formula>
    </cfRule>
  </conditionalFormatting>
  <conditionalFormatting sqref="N64">
    <cfRule type="expression" priority="28" dxfId="0" stopIfTrue="1">
      <formula>O38="as"</formula>
    </cfRule>
    <cfRule type="expression" priority="29" dxfId="0" stopIfTrue="1">
      <formula>O38="bs"</formula>
    </cfRule>
  </conditionalFormatting>
  <conditionalFormatting sqref="N68">
    <cfRule type="expression" priority="30" dxfId="0" stopIfTrue="1">
      <formula>O113="as"</formula>
    </cfRule>
    <cfRule type="expression" priority="31" dxfId="0" stopIfTrue="1">
      <formula>O113="bs"</formula>
    </cfRule>
  </conditionalFormatting>
  <dataValidations count="1">
    <dataValidation type="list" allowBlank="1" showInputMessage="1" sqref="H10 H42 H18 H58 H26 H50 H34 H66 J62 J46 L54 N38 J30 L22 J14 H85 H117 H93 H133 H101 H125 H109 H141 J137 J121 L129 N113 J105 L97 J89 N67">
      <formula1>$T$7:$T$16</formula1>
    </dataValidation>
  </dataValidations>
  <printOptions/>
  <pageMargins left="0.75" right="0.75" top="1" bottom="1" header="0.4921259845" footer="0.4921259845"/>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jary chmelik</dc:creator>
  <cp:keywords/>
  <dc:description/>
  <cp:lastModifiedBy>jary chmelik</cp:lastModifiedBy>
  <dcterms:created xsi:type="dcterms:W3CDTF">2009-04-26T17:35:34Z</dcterms:created>
  <dcterms:modified xsi:type="dcterms:W3CDTF">2009-05-05T12:20:57Z</dcterms:modified>
  <cp:category/>
  <cp:version/>
  <cp:contentType/>
  <cp:contentStatus/>
</cp:coreProperties>
</file>